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Users\Ola og Britt\Diverse\ønu\"/>
    </mc:Choice>
  </mc:AlternateContent>
  <bookViews>
    <workbookView xWindow="0" yWindow="0" windowWidth="18870" windowHeight="7815" tabRatio="826"/>
  </bookViews>
  <sheets>
    <sheet name="Tabell" sheetId="1" r:id="rId1"/>
    <sheet name="Kart 09.06.14" sheetId="3" r:id="rId2"/>
    <sheet name="Kart 15.06.14" sheetId="2" r:id="rId3"/>
    <sheet name="Kart 22.06.14" sheetId="4" r:id="rId4"/>
    <sheet name="Kart 29.06.14" sheetId="6" r:id="rId5"/>
    <sheet name="Kart 06.07.14" sheetId="7" r:id="rId6"/>
    <sheet name="Kart 13.07.14" sheetId="8" r:id="rId7"/>
    <sheet name="Kart 20.07" sheetId="9" r:id="rId8"/>
    <sheet name="Kart 10.08" sheetId="10" r:id="rId9"/>
    <sheet name="Kart 17.08" sheetId="11" r:id="rId10"/>
    <sheet name="Kart 24.08" sheetId="12" r:id="rId11"/>
    <sheet name="Kart 31.08" sheetId="13" r:id="rId12"/>
    <sheet name="Kart 07.09" sheetId="14" r:id="rId13"/>
    <sheet name="Kart 14.09" sheetId="16" r:id="rId14"/>
    <sheet name="Kart 21.09" sheetId="15" r:id="rId15"/>
    <sheet name="Kart 28.09" sheetId="17" r:id="rId16"/>
    <sheet name="Kart 05.10" sheetId="19" r:id="rId17"/>
    <sheet name="Kart 12.10" sheetId="20" r:id="rId18"/>
    <sheet name="Ark2" sheetId="18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8" i="1" l="1"/>
  <c r="AL71" i="1" l="1"/>
  <c r="AL69" i="1"/>
  <c r="AL67" i="1"/>
  <c r="AL65" i="1"/>
  <c r="AL63" i="1"/>
  <c r="AL61" i="1"/>
  <c r="AL59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L33" i="1"/>
  <c r="AL31" i="1"/>
  <c r="AL29" i="1"/>
  <c r="AL27" i="1"/>
  <c r="AL25" i="1"/>
  <c r="AL23" i="1"/>
  <c r="AL21" i="1"/>
  <c r="AL70" i="1"/>
  <c r="AL68" i="1"/>
  <c r="AL66" i="1"/>
  <c r="AL64" i="1"/>
  <c r="AL62" i="1"/>
  <c r="AL60" i="1"/>
  <c r="AL58" i="1"/>
  <c r="AL56" i="1"/>
  <c r="AL54" i="1"/>
  <c r="AL52" i="1"/>
  <c r="AL50" i="1"/>
  <c r="AL48" i="1"/>
  <c r="AL46" i="1"/>
  <c r="AL44" i="1"/>
  <c r="AL42" i="1"/>
  <c r="AL40" i="1"/>
  <c r="AL38" i="1"/>
  <c r="AL36" i="1"/>
  <c r="AL34" i="1"/>
  <c r="AL32" i="1"/>
  <c r="AL30" i="1"/>
  <c r="AL28" i="1"/>
  <c r="AL26" i="1"/>
  <c r="AL24" i="1"/>
  <c r="AL22" i="1"/>
  <c r="AL20" i="1"/>
  <c r="AL19" i="1" l="1"/>
  <c r="AL18" i="1"/>
  <c r="AK4" i="1"/>
  <c r="F4" i="1" l="1"/>
  <c r="AM66" i="1" l="1"/>
  <c r="AM58" i="1"/>
  <c r="AM50" i="1"/>
  <c r="AM42" i="1"/>
  <c r="AM34" i="1"/>
  <c r="AO30" i="1"/>
  <c r="AO28" i="1"/>
  <c r="AO26" i="1"/>
  <c r="AO23" i="1"/>
  <c r="AM22" i="1"/>
  <c r="AO21" i="1"/>
  <c r="AO20" i="1"/>
  <c r="AO19" i="1"/>
  <c r="AO22" i="1"/>
  <c r="AO27" i="1"/>
  <c r="AO29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M14" i="1"/>
  <c r="AN15" i="1" s="1"/>
  <c r="AO14" i="1"/>
  <c r="AO15" i="1"/>
  <c r="AM16" i="1"/>
  <c r="AN16" i="1" s="1"/>
  <c r="AM26" i="1"/>
  <c r="AM38" i="1"/>
  <c r="AM46" i="1"/>
  <c r="AM54" i="1"/>
  <c r="AM62" i="1"/>
  <c r="AM70" i="1"/>
  <c r="AC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D4" i="1"/>
  <c r="AE4" i="1"/>
  <c r="AF4" i="1"/>
  <c r="AG4" i="1"/>
  <c r="AH4" i="1"/>
  <c r="H4" i="1"/>
  <c r="AO16" i="1"/>
  <c r="AO17" i="1"/>
  <c r="AM7" i="1" l="1"/>
  <c r="AN14" i="1"/>
  <c r="AL4" i="1"/>
  <c r="AO4" i="1" s="1"/>
  <c r="AM5" i="1"/>
  <c r="AM6" i="1"/>
  <c r="AN17" i="1"/>
  <c r="AO18" i="1"/>
  <c r="AM20" i="1"/>
  <c r="AN20" i="1" s="1"/>
  <c r="AN22" i="1"/>
  <c r="AO24" i="1"/>
  <c r="AN26" i="1"/>
  <c r="AN28" i="1"/>
  <c r="AM32" i="1"/>
  <c r="AN32" i="1" s="1"/>
  <c r="AN34" i="1"/>
  <c r="AM36" i="1"/>
  <c r="AN36" i="1" s="1"/>
  <c r="AN38" i="1"/>
  <c r="AM40" i="1"/>
  <c r="AN40" i="1" s="1"/>
  <c r="AN42" i="1"/>
  <c r="AM44" i="1"/>
  <c r="AN44" i="1" s="1"/>
  <c r="AN46" i="1"/>
  <c r="AM48" i="1"/>
  <c r="AN48" i="1" s="1"/>
  <c r="AN50" i="1"/>
  <c r="AM52" i="1"/>
  <c r="AN52" i="1" s="1"/>
  <c r="AN54" i="1"/>
  <c r="AM56" i="1"/>
  <c r="AN56" i="1" s="1"/>
  <c r="AN58" i="1"/>
  <c r="AM60" i="1"/>
  <c r="AN60" i="1" s="1"/>
  <c r="AN62" i="1"/>
  <c r="AM64" i="1"/>
  <c r="AN64" i="1" s="1"/>
  <c r="AN66" i="1"/>
  <c r="AM68" i="1"/>
  <c r="AN68" i="1" s="1"/>
  <c r="AN70" i="1"/>
  <c r="AN23" i="1"/>
  <c r="AN27" i="1"/>
  <c r="AN33" i="1"/>
  <c r="AN35" i="1"/>
  <c r="AN37" i="1"/>
  <c r="AN39" i="1"/>
  <c r="AN41" i="1"/>
  <c r="AN43" i="1"/>
  <c r="AN45" i="1"/>
  <c r="AN47" i="1"/>
  <c r="AN49" i="1"/>
  <c r="AN51" i="1"/>
  <c r="AN53" i="1"/>
  <c r="AN55" i="1"/>
  <c r="AN57" i="1"/>
  <c r="AN59" i="1"/>
  <c r="AN61" i="1"/>
  <c r="AN63" i="1"/>
  <c r="AN65" i="1"/>
  <c r="AN67" i="1"/>
  <c r="AN69" i="1"/>
  <c r="AN71" i="1"/>
  <c r="AM30" i="1"/>
  <c r="AN31" i="1" s="1"/>
  <c r="AO31" i="1"/>
  <c r="AO25" i="1"/>
  <c r="AM24" i="1"/>
  <c r="AN24" i="1" s="1"/>
  <c r="AM18" i="1"/>
  <c r="AN18" i="1" s="1"/>
  <c r="AM9" i="1" l="1"/>
  <c r="AN6" i="1"/>
  <c r="AN21" i="1"/>
  <c r="AN7" i="1"/>
  <c r="AN5" i="1"/>
  <c r="AN29" i="1"/>
  <c r="AN25" i="1"/>
  <c r="AN30" i="1"/>
  <c r="AN19" i="1"/>
</calcChain>
</file>

<file path=xl/sharedStrings.xml><?xml version="1.0" encoding="utf-8"?>
<sst xmlns="http://schemas.openxmlformats.org/spreadsheetml/2006/main" count="153" uniqueCount="79">
  <si>
    <t>Dato</t>
  </si>
  <si>
    <t>Stad</t>
  </si>
  <si>
    <t>13mm</t>
  </si>
  <si>
    <t>16mm</t>
  </si>
  <si>
    <t>19mm</t>
  </si>
  <si>
    <t>Garn 1</t>
  </si>
  <si>
    <t>Garn 2</t>
  </si>
  <si>
    <t>Garn 3</t>
  </si>
  <si>
    <t>Garn 4</t>
  </si>
  <si>
    <t>Garn 5</t>
  </si>
  <si>
    <t>Garn 6</t>
  </si>
  <si>
    <t>Garn 7</t>
  </si>
  <si>
    <t>Garn 8</t>
  </si>
  <si>
    <t>Garn 9</t>
  </si>
  <si>
    <t>Røyr</t>
  </si>
  <si>
    <t>Aure</t>
  </si>
  <si>
    <t>Art</t>
  </si>
  <si>
    <t>Antal kg</t>
  </si>
  <si>
    <t>Under Ropeholten</t>
  </si>
  <si>
    <t>Sindrehytta-Nikolaihytta</t>
  </si>
  <si>
    <t>Ansvarleg</t>
  </si>
  <si>
    <t>Normund Svoen</t>
  </si>
  <si>
    <t>Ola Kringlen</t>
  </si>
  <si>
    <t>SUM TOTAL</t>
  </si>
  <si>
    <t>Garn 1,2 og 3 vart sett i lenke ved Sindrehytta, 4-9 enkeltvis innover</t>
  </si>
  <si>
    <r>
      <t xml:space="preserve">Kommentar 
</t>
    </r>
    <r>
      <rPr>
        <sz val="11"/>
        <color theme="1"/>
        <rFont val="Calibri"/>
        <family val="2"/>
        <scheme val="minor"/>
      </rPr>
      <t>(utfyllande kommentarar, sjå kartside for aktuell dato)</t>
    </r>
  </si>
  <si>
    <t xml:space="preserve"> </t>
  </si>
  <si>
    <t>Prosent av totalen</t>
  </si>
  <si>
    <t>%</t>
  </si>
  <si>
    <t>Sum antal</t>
  </si>
  <si>
    <t>Ikkje telt antal type fisk pr maskevidde</t>
  </si>
  <si>
    <t>Rekkefylgje frå land  (land = 1)</t>
  </si>
  <si>
    <t>SUM ANTAL pr art</t>
  </si>
  <si>
    <t>Total antal pr setjing</t>
  </si>
  <si>
    <t>Kg</t>
  </si>
  <si>
    <t>Garn 1 er alltid til venstre, sett frå båten mot land. Ved fleire garn i lenke, er ytterste garn nr 1 osv.</t>
  </si>
  <si>
    <t>Garn 10</t>
  </si>
  <si>
    <t>Garna vart sett 2 og 2 i lenke, og litt nermare land enn forrige gang pga</t>
  </si>
  <si>
    <t>kraftig vind ved utsetjing. Kobla på garn nr 10 som er kun 19mm maskev.</t>
  </si>
  <si>
    <t xml:space="preserve">                DETALJER</t>
  </si>
  <si>
    <t>Garna sett 2 og 2 i lenke</t>
  </si>
  <si>
    <t>ØVRE NAUSTDAL UTMARKSLAG- PRØVEFISKE I VONAVATNET 2014</t>
  </si>
  <si>
    <t>Svartehola</t>
  </si>
  <si>
    <t xml:space="preserve">Var tenkt å setje under Grønelia, men pga kraftig vind, måtte vi setje </t>
  </si>
  <si>
    <t>i Svartehola. Djupne 6-20 m. Sett 2 og 2 i lenke</t>
  </si>
  <si>
    <t>Inste Grønelia</t>
  </si>
  <si>
    <t>Vest for Grimsetstølen</t>
  </si>
  <si>
    <t>Vest for "Huus-hytta"</t>
  </si>
  <si>
    <t>Vest for yste Klopstadhytta</t>
  </si>
  <si>
    <t>Vasstemperatur 14 grader</t>
  </si>
  <si>
    <t>Vasstemperatur 20 grader</t>
  </si>
  <si>
    <t>Resultat kjem 24.08. Totalt antal fisk var rundt 80 stk</t>
  </si>
  <si>
    <t>Arne Dvergsdal</t>
  </si>
  <si>
    <t>3 ulike stader, sjå kart</t>
  </si>
  <si>
    <t xml:space="preserve">Vasstemp 13 gr. Garn 1-4 sett inne ved Storesteinen ved Vona, garn 5 og 6 </t>
  </si>
  <si>
    <t>ved Tangane i yste vatnet og garn 7-10 utanfor Holmen på yste vatnet</t>
  </si>
  <si>
    <t>Innanfor Holmen og inne ved Ura</t>
  </si>
  <si>
    <t>Vasstemp 12 gr. Garn 1-4 sett i lenke 2 og 2 innanfor Holmen. Garn 5-10</t>
  </si>
  <si>
    <t>sett enkeltvis inne ved Ura i austenden av vatnet.</t>
  </si>
  <si>
    <t>Antal</t>
  </si>
  <si>
    <t>Gjennomsn. vekt (gram)</t>
  </si>
  <si>
    <t>Ved Nordheimhytta</t>
  </si>
  <si>
    <t>Vasstemp 12 gr. Garn 1-4 sett i lenke 2 og 2. Garn 5-10 sett enkeltvis.</t>
  </si>
  <si>
    <t>Garn 1-5 sto på eit grunnt parti 2-4m djupne, garn 5-10 på 2-8m djupne</t>
  </si>
  <si>
    <t>Leitevika</t>
  </si>
  <si>
    <t>Vasstemp 14 gr. Garn 1-4 sett i lenke 2 og 2. Garn 5-10 sett enkeltvis.</t>
  </si>
  <si>
    <t>Garn 1-4 2-10m djupne, garn 8-10 2-12m, Garn 8 3-12m, garn 5-7, 2-8m</t>
  </si>
  <si>
    <t>Klopstadhytta til Øydvinhytta</t>
  </si>
  <si>
    <t>Vasstemp 10 gr. Garn 1-4 sett i lenke 2 og 2. Garn 5-10 sett enkeltvis.</t>
  </si>
  <si>
    <t>Garn 1-8 1,5-8m djupne. Garn 9 og 10 1,5-3m</t>
  </si>
  <si>
    <t>Ved Ura og innanfor Holmen</t>
  </si>
  <si>
    <t xml:space="preserve">Vastemp 9 gr. Garn 1-4 2 og 2 i lenke, 2-3m djupne, </t>
  </si>
  <si>
    <t>garn 5-10 enkeltvis 2-8m</t>
  </si>
  <si>
    <t>Under Heia, inste vatnet, sørsida</t>
  </si>
  <si>
    <t xml:space="preserve">Vasstemp 9 gr. Alle garn eitt og eitt. 1,5-11m djupne. Måtte sette på </t>
  </si>
  <si>
    <t>sørsida pga mykje vind. Plan var å setje ved Jansen- hytta</t>
  </si>
  <si>
    <t>4 gyteplassar</t>
  </si>
  <si>
    <t>holmen, 2 ved Leitesteinen. Alle disse skal vere gyteplassar.</t>
  </si>
  <si>
    <t>Vasstemp 8 gr. 3 garn vend Jansenhytta, 2 ved Ødvenhytta, 3 innanfor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</si>
</sst>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Alignment="1">
      <alignment horizontal="center"/>
    </xf>
    <xf numFmtId="0" fontId="0" fillId="5" borderId="32" xfId="0" applyFill="1" applyBorder="1"/>
    <xf numFmtId="0" fontId="0" fillId="5" borderId="31" xfId="0" applyFill="1" applyBorder="1"/>
    <xf numFmtId="0" fontId="0" fillId="5" borderId="38" xfId="0" applyFill="1" applyBorder="1"/>
    <xf numFmtId="0" fontId="0" fillId="5" borderId="37" xfId="0" applyFill="1" applyBorder="1"/>
    <xf numFmtId="0" fontId="0" fillId="5" borderId="47" xfId="0" applyFill="1" applyBorder="1"/>
    <xf numFmtId="0" fontId="0" fillId="5" borderId="46" xfId="0" applyFill="1" applyBorder="1"/>
    <xf numFmtId="164" fontId="0" fillId="3" borderId="40" xfId="0" applyNumberFormat="1" applyFill="1" applyBorder="1" applyAlignment="1">
      <alignment horizontal="center"/>
    </xf>
    <xf numFmtId="164" fontId="0" fillId="3" borderId="39" xfId="0" applyNumberFormat="1" applyFill="1" applyBorder="1" applyAlignment="1">
      <alignment horizontal="center"/>
    </xf>
    <xf numFmtId="164" fontId="0" fillId="5" borderId="40" xfId="0" applyNumberFormat="1" applyFill="1" applyBorder="1" applyAlignment="1">
      <alignment horizontal="center"/>
    </xf>
    <xf numFmtId="164" fontId="0" fillId="5" borderId="39" xfId="0" applyNumberForma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4" fontId="0" fillId="3" borderId="56" xfId="0" applyNumberForma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1" fontId="0" fillId="3" borderId="56" xfId="0" applyNumberFormat="1" applyFill="1" applyBorder="1" applyAlignment="1">
      <alignment horizontal="center"/>
    </xf>
    <xf numFmtId="1" fontId="0" fillId="5" borderId="40" xfId="0" applyNumberFormat="1" applyFill="1" applyBorder="1" applyAlignment="1">
      <alignment horizontal="center"/>
    </xf>
    <xf numFmtId="1" fontId="0" fillId="5" borderId="39" xfId="0" applyNumberFormat="1" applyFill="1" applyBorder="1" applyAlignment="1">
      <alignment horizontal="center"/>
    </xf>
    <xf numFmtId="1" fontId="0" fillId="3" borderId="40" xfId="0" applyNumberFormat="1" applyFill="1" applyBorder="1" applyAlignment="1">
      <alignment horizontal="center"/>
    </xf>
    <xf numFmtId="1" fontId="0" fillId="3" borderId="39" xfId="0" applyNumberFormat="1" applyFill="1" applyBorder="1" applyAlignment="1">
      <alignment horizontal="center"/>
    </xf>
    <xf numFmtId="0" fontId="1" fillId="4" borderId="16" xfId="0" applyFont="1" applyFill="1" applyBorder="1"/>
    <xf numFmtId="0" fontId="1" fillId="5" borderId="13" xfId="0" applyFont="1" applyFill="1" applyBorder="1"/>
    <xf numFmtId="0" fontId="1" fillId="7" borderId="17" xfId="0" applyFont="1" applyFill="1" applyBorder="1"/>
    <xf numFmtId="0" fontId="1" fillId="7" borderId="3" xfId="0" quotePrefix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/>
    </xf>
    <xf numFmtId="0" fontId="0" fillId="5" borderId="66" xfId="0" applyFill="1" applyBorder="1"/>
    <xf numFmtId="0" fontId="1" fillId="5" borderId="32" xfId="0" applyFont="1" applyFill="1" applyBorder="1" applyAlignment="1">
      <alignment horizontal="center"/>
    </xf>
    <xf numFmtId="0" fontId="1" fillId="5" borderId="67" xfId="0" applyFont="1" applyFill="1" applyBorder="1" applyAlignment="1">
      <alignment horizontal="center"/>
    </xf>
    <xf numFmtId="0" fontId="0" fillId="5" borderId="63" xfId="0" applyFill="1" applyBorder="1"/>
    <xf numFmtId="0" fontId="0" fillId="5" borderId="64" xfId="0" applyFill="1" applyBorder="1"/>
    <xf numFmtId="0" fontId="0" fillId="5" borderId="65" xfId="0" applyFill="1" applyBorder="1"/>
    <xf numFmtId="0" fontId="1" fillId="5" borderId="10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5" borderId="68" xfId="0" applyFill="1" applyBorder="1"/>
    <xf numFmtId="0" fontId="1" fillId="5" borderId="31" xfId="0" applyFont="1" applyFill="1" applyBorder="1" applyAlignment="1">
      <alignment horizontal="center"/>
    </xf>
    <xf numFmtId="0" fontId="0" fillId="3" borderId="44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48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5" borderId="45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49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44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48" xfId="0" applyFill="1" applyBorder="1" applyAlignment="1" applyProtection="1">
      <alignment horizontal="center"/>
      <protection locked="0"/>
    </xf>
    <xf numFmtId="0" fontId="0" fillId="5" borderId="30" xfId="0" applyFill="1" applyBorder="1" applyAlignment="1" applyProtection="1">
      <alignment horizontal="center"/>
      <protection locked="0"/>
    </xf>
    <xf numFmtId="0" fontId="0" fillId="3" borderId="45" xfId="0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0" fillId="3" borderId="49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39" xfId="0" applyFill="1" applyBorder="1" applyProtection="1"/>
    <xf numFmtId="0" fontId="0" fillId="5" borderId="40" xfId="0" applyFill="1" applyBorder="1" applyProtection="1"/>
    <xf numFmtId="0" fontId="0" fillId="5" borderId="36" xfId="0" applyFill="1" applyBorder="1" applyProtection="1"/>
    <xf numFmtId="0" fontId="0" fillId="3" borderId="40" xfId="0" applyFill="1" applyBorder="1" applyProtection="1"/>
    <xf numFmtId="0" fontId="0" fillId="3" borderId="36" xfId="0" applyFill="1" applyBorder="1" applyProtection="1"/>
    <xf numFmtId="0" fontId="0" fillId="0" borderId="34" xfId="0" applyBorder="1"/>
    <xf numFmtId="0" fontId="1" fillId="4" borderId="33" xfId="0" applyFont="1" applyFill="1" applyBorder="1"/>
    <xf numFmtId="0" fontId="1" fillId="7" borderId="13" xfId="0" applyFont="1" applyFill="1" applyBorder="1"/>
    <xf numFmtId="0" fontId="0" fillId="5" borderId="10" xfId="0" applyFill="1" applyBorder="1"/>
    <xf numFmtId="0" fontId="0" fillId="0" borderId="18" xfId="0" applyBorder="1"/>
    <xf numFmtId="0" fontId="0" fillId="5" borderId="4" xfId="0" applyFill="1" applyBorder="1"/>
    <xf numFmtId="0" fontId="0" fillId="5" borderId="29" xfId="0" applyFill="1" applyBorder="1"/>
    <xf numFmtId="0" fontId="0" fillId="5" borderId="19" xfId="0" applyFill="1" applyBorder="1"/>
    <xf numFmtId="0" fontId="1" fillId="6" borderId="69" xfId="0" applyFont="1" applyFill="1" applyBorder="1" applyAlignment="1">
      <alignment horizontal="center"/>
    </xf>
    <xf numFmtId="0" fontId="0" fillId="3" borderId="56" xfId="0" applyFill="1" applyBorder="1" applyProtection="1"/>
    <xf numFmtId="0" fontId="0" fillId="3" borderId="72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55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1" fontId="1" fillId="5" borderId="32" xfId="0" applyNumberFormat="1" applyFont="1" applyFill="1" applyBorder="1" applyAlignment="1">
      <alignment horizontal="center"/>
    </xf>
    <xf numFmtId="1" fontId="1" fillId="5" borderId="10" xfId="0" applyNumberFormat="1" applyFont="1" applyFill="1" applyBorder="1" applyAlignment="1">
      <alignment horizontal="center"/>
    </xf>
    <xf numFmtId="1" fontId="1" fillId="5" borderId="31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7" borderId="15" xfId="0" applyFont="1" applyFill="1" applyBorder="1"/>
    <xf numFmtId="0" fontId="0" fillId="0" borderId="3" xfId="0" applyFill="1" applyBorder="1"/>
    <xf numFmtId="0" fontId="1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7" xfId="0" applyFill="1" applyBorder="1"/>
    <xf numFmtId="0" fontId="1" fillId="0" borderId="3" xfId="0" applyFont="1" applyFill="1" applyBorder="1" applyAlignment="1">
      <alignment horizontal="center"/>
    </xf>
    <xf numFmtId="0" fontId="0" fillId="0" borderId="13" xfId="0" applyFill="1" applyBorder="1"/>
    <xf numFmtId="0" fontId="1" fillId="0" borderId="3" xfId="0" applyFont="1" applyFill="1" applyBorder="1" applyAlignment="1">
      <alignment horizontal="center" vertical="center"/>
    </xf>
    <xf numFmtId="0" fontId="0" fillId="0" borderId="19" xfId="0" applyBorder="1"/>
    <xf numFmtId="0" fontId="3" fillId="0" borderId="0" xfId="0" applyFont="1" applyFill="1" applyBorder="1" applyAlignment="1">
      <alignment vertical="center"/>
    </xf>
    <xf numFmtId="0" fontId="3" fillId="0" borderId="8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1" fillId="2" borderId="24" xfId="0" applyFont="1" applyFill="1" applyBorder="1" applyAlignment="1"/>
    <xf numFmtId="0" fontId="1" fillId="2" borderId="25" xfId="0" applyFont="1" applyFill="1" applyBorder="1" applyAlignment="1"/>
    <xf numFmtId="0" fontId="1" fillId="2" borderId="26" xfId="0" applyFont="1" applyFill="1" applyBorder="1" applyAlignment="1"/>
    <xf numFmtId="0" fontId="0" fillId="3" borderId="21" xfId="0" applyFill="1" applyBorder="1" applyAlignment="1" applyProtection="1">
      <protection locked="0"/>
    </xf>
    <xf numFmtId="0" fontId="0" fillId="3" borderId="32" xfId="0" applyFill="1" applyBorder="1" applyAlignment="1" applyProtection="1">
      <protection locked="0"/>
    </xf>
    <xf numFmtId="0" fontId="0" fillId="3" borderId="49" xfId="0" applyFill="1" applyBorder="1" applyAlignment="1" applyProtection="1">
      <protection locked="0"/>
    </xf>
    <xf numFmtId="0" fontId="0" fillId="3" borderId="30" xfId="0" applyFill="1" applyBorder="1" applyAlignment="1" applyProtection="1">
      <protection locked="0"/>
    </xf>
    <xf numFmtId="0" fontId="0" fillId="3" borderId="31" xfId="0" applyFill="1" applyBorder="1" applyAlignment="1" applyProtection="1">
      <protection locked="0"/>
    </xf>
    <xf numFmtId="0" fontId="0" fillId="3" borderId="48" xfId="0" applyFill="1" applyBorder="1" applyAlignment="1" applyProtection="1">
      <protection locked="0"/>
    </xf>
    <xf numFmtId="0" fontId="1" fillId="3" borderId="71" xfId="0" applyFont="1" applyFill="1" applyBorder="1" applyAlignment="1" applyProtection="1">
      <alignment horizontal="center"/>
      <protection locked="0"/>
    </xf>
    <xf numFmtId="0" fontId="1" fillId="3" borderId="52" xfId="0" applyFont="1" applyFill="1" applyBorder="1" applyAlignment="1" applyProtection="1">
      <alignment horizontal="center"/>
      <protection locked="0"/>
    </xf>
    <xf numFmtId="0" fontId="1" fillId="5" borderId="53" xfId="0" applyFont="1" applyFill="1" applyBorder="1" applyAlignment="1" applyProtection="1">
      <alignment horizontal="center"/>
      <protection locked="0"/>
    </xf>
    <xf numFmtId="0" fontId="1" fillId="5" borderId="54" xfId="0" applyFont="1" applyFill="1" applyBorder="1" applyAlignment="1" applyProtection="1">
      <alignment horizontal="center"/>
      <protection locked="0"/>
    </xf>
    <xf numFmtId="0" fontId="1" fillId="3" borderId="53" xfId="0" applyFont="1" applyFill="1" applyBorder="1" applyAlignment="1" applyProtection="1">
      <alignment horizontal="center"/>
      <protection locked="0"/>
    </xf>
    <xf numFmtId="0" fontId="1" fillId="3" borderId="54" xfId="0" applyFont="1" applyFill="1" applyBorder="1" applyAlignment="1" applyProtection="1">
      <alignment horizontal="center"/>
      <protection locked="0"/>
    </xf>
    <xf numFmtId="0" fontId="1" fillId="3" borderId="56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164" fontId="4" fillId="3" borderId="40" xfId="0" applyNumberFormat="1" applyFont="1" applyFill="1" applyBorder="1" applyAlignment="1">
      <alignment horizontal="center"/>
    </xf>
    <xf numFmtId="0" fontId="1" fillId="9" borderId="76" xfId="0" applyFont="1" applyFill="1" applyBorder="1" applyAlignment="1" applyProtection="1">
      <alignment horizontal="center"/>
      <protection locked="0"/>
    </xf>
    <xf numFmtId="0" fontId="1" fillId="9" borderId="77" xfId="0" applyFont="1" applyFill="1" applyBorder="1" applyAlignment="1" applyProtection="1">
      <alignment horizontal="center"/>
      <protection locked="0"/>
    </xf>
    <xf numFmtId="0" fontId="1" fillId="9" borderId="78" xfId="0" applyFont="1" applyFill="1" applyBorder="1" applyAlignment="1" applyProtection="1">
      <alignment horizontal="center"/>
      <protection locked="0"/>
    </xf>
    <xf numFmtId="0" fontId="1" fillId="9" borderId="79" xfId="0" applyFont="1" applyFill="1" applyBorder="1" applyAlignment="1" applyProtection="1">
      <alignment horizontal="center"/>
      <protection locked="0"/>
    </xf>
    <xf numFmtId="0" fontId="0" fillId="3" borderId="61" xfId="0" applyFill="1" applyBorder="1" applyAlignment="1" applyProtection="1">
      <alignment horizontal="left"/>
      <protection locked="0"/>
    </xf>
    <xf numFmtId="0" fontId="0" fillId="3" borderId="55" xfId="0" applyFill="1" applyBorder="1" applyAlignment="1" applyProtection="1">
      <alignment horizontal="left"/>
      <protection locked="0"/>
    </xf>
    <xf numFmtId="0" fontId="0" fillId="5" borderId="49" xfId="0" applyFill="1" applyBorder="1" applyAlignment="1" applyProtection="1">
      <alignment horizontal="left"/>
      <protection locked="0"/>
    </xf>
    <xf numFmtId="0" fontId="0" fillId="5" borderId="48" xfId="0" applyFill="1" applyBorder="1" applyAlignment="1" applyProtection="1">
      <alignment horizontal="left"/>
      <protection locked="0"/>
    </xf>
    <xf numFmtId="0" fontId="0" fillId="3" borderId="49" xfId="0" applyFill="1" applyBorder="1" applyAlignment="1" applyProtection="1">
      <alignment horizontal="left"/>
      <protection locked="0"/>
    </xf>
    <xf numFmtId="0" fontId="0" fillId="3" borderId="48" xfId="0" applyFill="1" applyBorder="1" applyAlignment="1" applyProtection="1">
      <alignment horizontal="left"/>
      <protection locked="0"/>
    </xf>
    <xf numFmtId="0" fontId="1" fillId="3" borderId="84" xfId="0" applyFont="1" applyFill="1" applyBorder="1" applyAlignment="1" applyProtection="1">
      <alignment horizontal="center"/>
      <protection locked="0"/>
    </xf>
    <xf numFmtId="0" fontId="1" fillId="3" borderId="68" xfId="0" applyFont="1" applyFill="1" applyBorder="1" applyAlignment="1" applyProtection="1">
      <alignment horizontal="center"/>
      <protection locked="0"/>
    </xf>
    <xf numFmtId="0" fontId="1" fillId="5" borderId="66" xfId="0" applyFont="1" applyFill="1" applyBorder="1" applyAlignment="1" applyProtection="1">
      <alignment horizontal="center"/>
      <protection locked="0"/>
    </xf>
    <xf numFmtId="0" fontId="1" fillId="5" borderId="6" xfId="0" applyFont="1" applyFill="1" applyBorder="1" applyAlignment="1" applyProtection="1">
      <alignment horizontal="center"/>
      <protection locked="0"/>
    </xf>
    <xf numFmtId="0" fontId="1" fillId="3" borderId="66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2" borderId="85" xfId="0" applyFont="1" applyFill="1" applyBorder="1" applyAlignment="1">
      <alignment horizontal="center"/>
    </xf>
    <xf numFmtId="0" fontId="1" fillId="2" borderId="86" xfId="0" applyFont="1" applyFill="1" applyBorder="1" applyAlignment="1">
      <alignment horizontal="center"/>
    </xf>
    <xf numFmtId="0" fontId="1" fillId="9" borderId="87" xfId="0" applyFont="1" applyFill="1" applyBorder="1" applyAlignment="1">
      <alignment horizontal="right"/>
    </xf>
    <xf numFmtId="0" fontId="1" fillId="7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7" borderId="7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165" fontId="0" fillId="3" borderId="70" xfId="0" applyNumberFormat="1" applyFill="1" applyBorder="1" applyAlignment="1" applyProtection="1">
      <alignment horizontal="left"/>
      <protection locked="0"/>
    </xf>
    <xf numFmtId="165" fontId="0" fillId="3" borderId="59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 wrapText="1"/>
      <protection locked="0"/>
    </xf>
    <xf numFmtId="0" fontId="0" fillId="3" borderId="18" xfId="0" applyFill="1" applyBorder="1" applyAlignment="1" applyProtection="1">
      <alignment horizontal="left" wrapText="1"/>
      <protection locked="0"/>
    </xf>
    <xf numFmtId="0" fontId="1" fillId="2" borderId="42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58" xfId="0" applyFont="1" applyFill="1" applyBorder="1" applyAlignment="1">
      <alignment horizontal="left"/>
    </xf>
    <xf numFmtId="0" fontId="1" fillId="2" borderId="62" xfId="0" applyFont="1" applyFill="1" applyBorder="1" applyAlignment="1">
      <alignment horizontal="left"/>
    </xf>
    <xf numFmtId="0" fontId="1" fillId="2" borderId="50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wrapText="1"/>
    </xf>
    <xf numFmtId="165" fontId="0" fillId="5" borderId="60" xfId="0" applyNumberFormat="1" applyFill="1" applyBorder="1" applyAlignment="1" applyProtection="1">
      <alignment horizontal="left"/>
      <protection locked="0"/>
    </xf>
    <xf numFmtId="165" fontId="0" fillId="5" borderId="59" xfId="0" applyNumberFormat="1" applyFill="1" applyBorder="1" applyAlignment="1" applyProtection="1">
      <alignment horizontal="left"/>
      <protection locked="0"/>
    </xf>
    <xf numFmtId="0" fontId="0" fillId="5" borderId="13" xfId="0" applyFill="1" applyBorder="1" applyAlignment="1" applyProtection="1">
      <alignment horizontal="left" wrapText="1"/>
      <protection locked="0"/>
    </xf>
    <xf numFmtId="0" fontId="0" fillId="5" borderId="18" xfId="0" applyFill="1" applyBorder="1" applyAlignment="1" applyProtection="1">
      <alignment horizontal="left" wrapText="1"/>
      <protection locked="0"/>
    </xf>
    <xf numFmtId="165" fontId="0" fillId="3" borderId="60" xfId="0" applyNumberFormat="1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 wrapText="1"/>
      <protection locked="0"/>
    </xf>
    <xf numFmtId="0" fontId="0" fillId="5" borderId="17" xfId="0" applyFill="1" applyBorder="1" applyAlignment="1" applyProtection="1">
      <alignment horizontal="left" wrapText="1"/>
      <protection locked="0"/>
    </xf>
    <xf numFmtId="0" fontId="0" fillId="5" borderId="19" xfId="0" applyFill="1" applyBorder="1" applyAlignment="1" applyProtection="1">
      <alignment horizontal="left" wrapText="1"/>
      <protection locked="0"/>
    </xf>
    <xf numFmtId="0" fontId="1" fillId="9" borderId="73" xfId="0" applyFont="1" applyFill="1" applyBorder="1" applyAlignment="1">
      <alignment horizontal="right"/>
    </xf>
    <xf numFmtId="0" fontId="1" fillId="9" borderId="74" xfId="0" applyFont="1" applyFill="1" applyBorder="1" applyAlignment="1">
      <alignment horizontal="right"/>
    </xf>
    <xf numFmtId="0" fontId="1" fillId="9" borderId="75" xfId="0" applyFont="1" applyFill="1" applyBorder="1" applyAlignment="1">
      <alignment horizontal="right"/>
    </xf>
    <xf numFmtId="0" fontId="1" fillId="6" borderId="35" xfId="0" applyFont="1" applyFill="1" applyBorder="1" applyAlignment="1">
      <alignment horizontal="center" wrapText="1"/>
    </xf>
    <xf numFmtId="0" fontId="1" fillId="6" borderId="5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left" wrapText="1"/>
    </xf>
    <xf numFmtId="0" fontId="0" fillId="3" borderId="29" xfId="0" applyFill="1" applyBorder="1" applyAlignment="1" applyProtection="1">
      <alignment horizontal="left" wrapText="1"/>
      <protection locked="0"/>
    </xf>
    <xf numFmtId="0" fontId="0" fillId="3" borderId="19" xfId="0" applyFill="1" applyBorder="1" applyAlignment="1" applyProtection="1">
      <alignment horizontal="left" wrapText="1"/>
      <protection locked="0"/>
    </xf>
    <xf numFmtId="0" fontId="0" fillId="3" borderId="17" xfId="0" applyFill="1" applyBorder="1" applyAlignment="1" applyProtection="1">
      <alignment horizontal="left" wrapText="1"/>
      <protection locked="0"/>
    </xf>
    <xf numFmtId="0" fontId="1" fillId="7" borderId="35" xfId="0" applyFont="1" applyFill="1" applyBorder="1" applyAlignment="1">
      <alignment horizontal="center" vertical="center" wrapText="1"/>
    </xf>
    <xf numFmtId="0" fontId="1" fillId="7" borderId="57" xfId="0" applyFont="1" applyFill="1" applyBorder="1" applyAlignment="1">
      <alignment horizontal="center" vertical="center" wrapText="1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19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7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3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wrapText="1"/>
    </xf>
    <xf numFmtId="0" fontId="1" fillId="7" borderId="57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vertical="center"/>
    </xf>
    <xf numFmtId="0" fontId="1" fillId="8" borderId="81" xfId="0" applyFont="1" applyFill="1" applyBorder="1" applyAlignment="1">
      <alignment horizontal="center"/>
    </xf>
    <xf numFmtId="0" fontId="1" fillId="8" borderId="80" xfId="0" applyFont="1" applyFill="1" applyBorder="1" applyAlignment="1">
      <alignment horizontal="center"/>
    </xf>
    <xf numFmtId="0" fontId="1" fillId="8" borderId="82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33227</xdr:colOff>
      <xdr:row>4</xdr:row>
      <xdr:rowOff>22151</xdr:rowOff>
    </xdr:from>
    <xdr:to>
      <xdr:col>23</xdr:col>
      <xdr:colOff>88604</xdr:colOff>
      <xdr:row>6</xdr:row>
      <xdr:rowOff>155058</xdr:rowOff>
    </xdr:to>
    <xdr:sp macro="" textlink="">
      <xdr:nvSpPr>
        <xdr:cNvPr id="2" name="Pil høyre 1"/>
        <xdr:cNvSpPr/>
      </xdr:nvSpPr>
      <xdr:spPr>
        <a:xfrm>
          <a:off x="5482413" y="420872"/>
          <a:ext cx="3466656" cy="50947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37</xdr:col>
      <xdr:colOff>321192</xdr:colOff>
      <xdr:row>7</xdr:row>
      <xdr:rowOff>99681</xdr:rowOff>
    </xdr:from>
    <xdr:to>
      <xdr:col>37</xdr:col>
      <xdr:colOff>531628</xdr:colOff>
      <xdr:row>10</xdr:row>
      <xdr:rowOff>2</xdr:rowOff>
    </xdr:to>
    <xdr:sp macro="" textlink="">
      <xdr:nvSpPr>
        <xdr:cNvPr id="6" name="Pil opp 5"/>
        <xdr:cNvSpPr/>
      </xdr:nvSpPr>
      <xdr:spPr>
        <a:xfrm>
          <a:off x="11861948" y="1129710"/>
          <a:ext cx="210436" cy="50947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40</xdr:col>
      <xdr:colOff>387643</xdr:colOff>
      <xdr:row>5</xdr:row>
      <xdr:rowOff>11074</xdr:rowOff>
    </xdr:from>
    <xdr:to>
      <xdr:col>40</xdr:col>
      <xdr:colOff>564854</xdr:colOff>
      <xdr:row>10</xdr:row>
      <xdr:rowOff>0</xdr:rowOff>
    </xdr:to>
    <xdr:sp macro="" textlink="">
      <xdr:nvSpPr>
        <xdr:cNvPr id="8" name="Pil opp 7"/>
        <xdr:cNvSpPr/>
      </xdr:nvSpPr>
      <xdr:spPr>
        <a:xfrm>
          <a:off x="14287498" y="598080"/>
          <a:ext cx="177211" cy="107433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5</xdr:col>
      <xdr:colOff>166134</xdr:colOff>
      <xdr:row>7</xdr:row>
      <xdr:rowOff>77530</xdr:rowOff>
    </xdr:from>
    <xdr:to>
      <xdr:col>5</xdr:col>
      <xdr:colOff>376570</xdr:colOff>
      <xdr:row>9</xdr:row>
      <xdr:rowOff>177212</xdr:rowOff>
    </xdr:to>
    <xdr:sp macro="" textlink="">
      <xdr:nvSpPr>
        <xdr:cNvPr id="5" name="Pil opp 4"/>
        <xdr:cNvSpPr/>
      </xdr:nvSpPr>
      <xdr:spPr>
        <a:xfrm>
          <a:off x="3654942" y="1450902"/>
          <a:ext cx="210436" cy="54270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680524</xdr:colOff>
      <xdr:row>35</xdr:row>
      <xdr:rowOff>9524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8524" cy="6677024"/>
        </a:xfrm>
        <a:prstGeom prst="rect">
          <a:avLst/>
        </a:prstGeom>
      </xdr:spPr>
    </xdr:pic>
    <xdr:clientData/>
  </xdr:twoCellAnchor>
  <xdr:oneCellAnchor>
    <xdr:from>
      <xdr:col>2</xdr:col>
      <xdr:colOff>219075</xdr:colOff>
      <xdr:row>2</xdr:row>
      <xdr:rowOff>161925</xdr:rowOff>
    </xdr:from>
    <xdr:ext cx="256160" cy="264560"/>
    <xdr:sp macro="" textlink="">
      <xdr:nvSpPr>
        <xdr:cNvPr id="3" name="TekstSylinder 2"/>
        <xdr:cNvSpPr txBox="1"/>
      </xdr:nvSpPr>
      <xdr:spPr>
        <a:xfrm>
          <a:off x="1743075" y="5429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5</a:t>
          </a:r>
        </a:p>
      </xdr:txBody>
    </xdr:sp>
    <xdr:clientData/>
  </xdr:oneCellAnchor>
  <xdr:oneCellAnchor>
    <xdr:from>
      <xdr:col>1</xdr:col>
      <xdr:colOff>390525</xdr:colOff>
      <xdr:row>4</xdr:row>
      <xdr:rowOff>161925</xdr:rowOff>
    </xdr:from>
    <xdr:ext cx="256160" cy="264560"/>
    <xdr:sp macro="" textlink="">
      <xdr:nvSpPr>
        <xdr:cNvPr id="4" name="TekstSylinder 3"/>
        <xdr:cNvSpPr txBox="1"/>
      </xdr:nvSpPr>
      <xdr:spPr>
        <a:xfrm>
          <a:off x="1152525" y="9239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1</a:t>
          </a:r>
        </a:p>
      </xdr:txBody>
    </xdr:sp>
    <xdr:clientData/>
  </xdr:oneCellAnchor>
  <xdr:twoCellAnchor>
    <xdr:from>
      <xdr:col>2</xdr:col>
      <xdr:colOff>19050</xdr:colOff>
      <xdr:row>6</xdr:row>
      <xdr:rowOff>5975</xdr:rowOff>
    </xdr:from>
    <xdr:to>
      <xdr:col>4</xdr:col>
      <xdr:colOff>47625</xdr:colOff>
      <xdr:row>11</xdr:row>
      <xdr:rowOff>76200</xdr:rowOff>
    </xdr:to>
    <xdr:sp macro="" textlink="">
      <xdr:nvSpPr>
        <xdr:cNvPr id="5" name="Bildeforklaring med linje 1 4"/>
        <xdr:cNvSpPr/>
      </xdr:nvSpPr>
      <xdr:spPr>
        <a:xfrm>
          <a:off x="1543050" y="1148975"/>
          <a:ext cx="1552575" cy="1022725"/>
        </a:xfrm>
        <a:prstGeom prst="borderCallout1">
          <a:avLst>
            <a:gd name="adj1" fmla="val -3354"/>
            <a:gd name="adj2" fmla="val 18518"/>
            <a:gd name="adj3" fmla="val -23295"/>
            <a:gd name="adj4" fmla="val 13084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2 og 2 garn i lenke 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5-16m  djupne.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27 røyr gj.sn 59,3 gr</a:t>
          </a:r>
          <a:endParaRPr lang="nb-NO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19 aure gj.sn 63,2 gr</a:t>
          </a:r>
          <a:endParaRPr lang="nb-NO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495302</xdr:colOff>
      <xdr:row>4</xdr:row>
      <xdr:rowOff>0</xdr:rowOff>
    </xdr:from>
    <xdr:to>
      <xdr:col>1</xdr:col>
      <xdr:colOff>533400</xdr:colOff>
      <xdr:row>5</xdr:row>
      <xdr:rowOff>0</xdr:rowOff>
    </xdr:to>
    <xdr:cxnSp macro="">
      <xdr:nvCxnSpPr>
        <xdr:cNvPr id="6" name="Rett linje 5"/>
        <xdr:cNvCxnSpPr/>
      </xdr:nvCxnSpPr>
      <xdr:spPr>
        <a:xfrm>
          <a:off x="1257302" y="762000"/>
          <a:ext cx="38098" cy="1905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714377</xdr:colOff>
      <xdr:row>3</xdr:row>
      <xdr:rowOff>117849</xdr:rowOff>
    </xdr:from>
    <xdr:to>
      <xdr:col>2</xdr:col>
      <xdr:colOff>38100</xdr:colOff>
      <xdr:row>4</xdr:row>
      <xdr:rowOff>66675</xdr:rowOff>
    </xdr:to>
    <xdr:cxnSp macro="">
      <xdr:nvCxnSpPr>
        <xdr:cNvPr id="7" name="Rett linje 6"/>
        <xdr:cNvCxnSpPr/>
      </xdr:nvCxnSpPr>
      <xdr:spPr>
        <a:xfrm>
          <a:off x="1476377" y="689349"/>
          <a:ext cx="85723" cy="1393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619127</xdr:colOff>
      <xdr:row>3</xdr:row>
      <xdr:rowOff>155949</xdr:rowOff>
    </xdr:from>
    <xdr:to>
      <xdr:col>1</xdr:col>
      <xdr:colOff>676275</xdr:colOff>
      <xdr:row>4</xdr:row>
      <xdr:rowOff>123825</xdr:rowOff>
    </xdr:to>
    <xdr:cxnSp macro="">
      <xdr:nvCxnSpPr>
        <xdr:cNvPr id="8" name="Rett linje 7"/>
        <xdr:cNvCxnSpPr/>
      </xdr:nvCxnSpPr>
      <xdr:spPr>
        <a:xfrm>
          <a:off x="1381127" y="727449"/>
          <a:ext cx="57148" cy="15837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3</xdr:row>
      <xdr:rowOff>28575</xdr:rowOff>
    </xdr:from>
    <xdr:to>
      <xdr:col>2</xdr:col>
      <xdr:colOff>123826</xdr:colOff>
      <xdr:row>3</xdr:row>
      <xdr:rowOff>171450</xdr:rowOff>
    </xdr:to>
    <xdr:cxnSp macro="">
      <xdr:nvCxnSpPr>
        <xdr:cNvPr id="9" name="Rett linje 8"/>
        <xdr:cNvCxnSpPr/>
      </xdr:nvCxnSpPr>
      <xdr:spPr>
        <a:xfrm>
          <a:off x="1552575" y="600075"/>
          <a:ext cx="95251" cy="1428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133352</xdr:colOff>
      <xdr:row>2</xdr:row>
      <xdr:rowOff>146424</xdr:rowOff>
    </xdr:from>
    <xdr:to>
      <xdr:col>2</xdr:col>
      <xdr:colOff>219075</xdr:colOff>
      <xdr:row>3</xdr:row>
      <xdr:rowOff>85725</xdr:rowOff>
    </xdr:to>
    <xdr:cxnSp macro="">
      <xdr:nvCxnSpPr>
        <xdr:cNvPr id="10" name="Rett linje 9"/>
        <xdr:cNvCxnSpPr/>
      </xdr:nvCxnSpPr>
      <xdr:spPr>
        <a:xfrm>
          <a:off x="1657352" y="527424"/>
          <a:ext cx="85723" cy="1298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9</xdr:col>
      <xdr:colOff>680524</xdr:colOff>
      <xdr:row>35</xdr:row>
      <xdr:rowOff>47624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7538524" cy="6677024"/>
        </a:xfrm>
        <a:prstGeom prst="rect">
          <a:avLst/>
        </a:prstGeom>
      </xdr:spPr>
    </xdr:pic>
    <xdr:clientData/>
  </xdr:twoCellAnchor>
  <xdr:oneCellAnchor>
    <xdr:from>
      <xdr:col>1</xdr:col>
      <xdr:colOff>266700</xdr:colOff>
      <xdr:row>3</xdr:row>
      <xdr:rowOff>180975</xdr:rowOff>
    </xdr:from>
    <xdr:ext cx="370871" cy="264560"/>
    <xdr:sp macro="" textlink="">
      <xdr:nvSpPr>
        <xdr:cNvPr id="3" name="TekstSylinder 2"/>
        <xdr:cNvSpPr txBox="1"/>
      </xdr:nvSpPr>
      <xdr:spPr>
        <a:xfrm>
          <a:off x="1028700" y="752475"/>
          <a:ext cx="3708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5-6</a:t>
          </a:r>
        </a:p>
      </xdr:txBody>
    </xdr:sp>
    <xdr:clientData/>
  </xdr:oneCellAnchor>
  <xdr:oneCellAnchor>
    <xdr:from>
      <xdr:col>7</xdr:col>
      <xdr:colOff>304800</xdr:colOff>
      <xdr:row>19</xdr:row>
      <xdr:rowOff>47625</xdr:rowOff>
    </xdr:from>
    <xdr:ext cx="370871" cy="264560"/>
    <xdr:sp macro="" textlink="">
      <xdr:nvSpPr>
        <xdr:cNvPr id="4" name="TekstSylinder 3"/>
        <xdr:cNvSpPr txBox="1"/>
      </xdr:nvSpPr>
      <xdr:spPr>
        <a:xfrm>
          <a:off x="5638800" y="3667125"/>
          <a:ext cx="3708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1-2</a:t>
          </a:r>
        </a:p>
      </xdr:txBody>
    </xdr:sp>
    <xdr:clientData/>
  </xdr:oneCellAnchor>
  <xdr:twoCellAnchor>
    <xdr:from>
      <xdr:col>4</xdr:col>
      <xdr:colOff>95250</xdr:colOff>
      <xdr:row>9</xdr:row>
      <xdr:rowOff>91700</xdr:rowOff>
    </xdr:from>
    <xdr:to>
      <xdr:col>6</xdr:col>
      <xdr:colOff>266700</xdr:colOff>
      <xdr:row>14</xdr:row>
      <xdr:rowOff>95249</xdr:rowOff>
    </xdr:to>
    <xdr:sp macro="" textlink="">
      <xdr:nvSpPr>
        <xdr:cNvPr id="5" name="Bildeforklaring med linje 1 4"/>
        <xdr:cNvSpPr/>
      </xdr:nvSpPr>
      <xdr:spPr>
        <a:xfrm>
          <a:off x="3143250" y="1806200"/>
          <a:ext cx="1695450" cy="956049"/>
        </a:xfrm>
        <a:prstGeom prst="borderCallout1">
          <a:avLst>
            <a:gd name="adj1" fmla="val -3354"/>
            <a:gd name="adj2" fmla="val 18518"/>
            <a:gd name="adj3" fmla="val -2806"/>
            <a:gd name="adj4" fmla="val 17992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Totalt 24.08.14: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128 røyr gj.sn 57,8 gr</a:t>
          </a:r>
          <a:endParaRPr lang="nb-NO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57 aure gj.sn 56,1 gr</a:t>
          </a:r>
          <a:b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Vasstemperatur 13 grader</a:t>
          </a:r>
          <a:endParaRPr lang="nb-NO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628650</xdr:colOff>
      <xdr:row>18</xdr:row>
      <xdr:rowOff>114300</xdr:rowOff>
    </xdr:from>
    <xdr:to>
      <xdr:col>7</xdr:col>
      <xdr:colOff>723902</xdr:colOff>
      <xdr:row>19</xdr:row>
      <xdr:rowOff>104775</xdr:rowOff>
    </xdr:to>
    <xdr:cxnSp macro="">
      <xdr:nvCxnSpPr>
        <xdr:cNvPr id="6" name="Rett linje 5"/>
        <xdr:cNvCxnSpPr/>
      </xdr:nvCxnSpPr>
      <xdr:spPr>
        <a:xfrm flipH="1">
          <a:off x="5962650" y="3543300"/>
          <a:ext cx="95252" cy="1809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3</xdr:row>
      <xdr:rowOff>117849</xdr:rowOff>
    </xdr:from>
    <xdr:to>
      <xdr:col>1</xdr:col>
      <xdr:colOff>352427</xdr:colOff>
      <xdr:row>4</xdr:row>
      <xdr:rowOff>95250</xdr:rowOff>
    </xdr:to>
    <xdr:cxnSp macro="">
      <xdr:nvCxnSpPr>
        <xdr:cNvPr id="7" name="Rett linje 6"/>
        <xdr:cNvCxnSpPr/>
      </xdr:nvCxnSpPr>
      <xdr:spPr>
        <a:xfrm flipH="1">
          <a:off x="1038225" y="689349"/>
          <a:ext cx="76202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19</xdr:row>
      <xdr:rowOff>22599</xdr:rowOff>
    </xdr:from>
    <xdr:to>
      <xdr:col>8</xdr:col>
      <xdr:colOff>104777</xdr:colOff>
      <xdr:row>20</xdr:row>
      <xdr:rowOff>0</xdr:rowOff>
    </xdr:to>
    <xdr:cxnSp macro="">
      <xdr:nvCxnSpPr>
        <xdr:cNvPr id="8" name="Rett linje 7"/>
        <xdr:cNvCxnSpPr/>
      </xdr:nvCxnSpPr>
      <xdr:spPr>
        <a:xfrm flipH="1">
          <a:off x="6115050" y="3642099"/>
          <a:ext cx="85727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485775</xdr:colOff>
      <xdr:row>6</xdr:row>
      <xdr:rowOff>28575</xdr:rowOff>
    </xdr:from>
    <xdr:to>
      <xdr:col>0</xdr:col>
      <xdr:colOff>638175</xdr:colOff>
      <xdr:row>6</xdr:row>
      <xdr:rowOff>161926</xdr:rowOff>
    </xdr:to>
    <xdr:cxnSp macro="">
      <xdr:nvCxnSpPr>
        <xdr:cNvPr id="9" name="Rett linje 8"/>
        <xdr:cNvCxnSpPr/>
      </xdr:nvCxnSpPr>
      <xdr:spPr>
        <a:xfrm flipV="1">
          <a:off x="485775" y="1171575"/>
          <a:ext cx="152400" cy="1333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619127</xdr:colOff>
      <xdr:row>6</xdr:row>
      <xdr:rowOff>161925</xdr:rowOff>
    </xdr:from>
    <xdr:to>
      <xdr:col>1</xdr:col>
      <xdr:colOff>19050</xdr:colOff>
      <xdr:row>7</xdr:row>
      <xdr:rowOff>108324</xdr:rowOff>
    </xdr:to>
    <xdr:cxnSp macro="">
      <xdr:nvCxnSpPr>
        <xdr:cNvPr id="10" name="Rett linje 9"/>
        <xdr:cNvCxnSpPr/>
      </xdr:nvCxnSpPr>
      <xdr:spPr>
        <a:xfrm flipV="1">
          <a:off x="619127" y="1304925"/>
          <a:ext cx="161923" cy="13689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638175</xdr:colOff>
      <xdr:row>20</xdr:row>
      <xdr:rowOff>28575</xdr:rowOff>
    </xdr:from>
    <xdr:ext cx="370871" cy="264560"/>
    <xdr:sp macro="" textlink="">
      <xdr:nvSpPr>
        <xdr:cNvPr id="13" name="TekstSylinder 12"/>
        <xdr:cNvSpPr txBox="1"/>
      </xdr:nvSpPr>
      <xdr:spPr>
        <a:xfrm>
          <a:off x="5972175" y="3838575"/>
          <a:ext cx="3708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3-4</a:t>
          </a:r>
        </a:p>
      </xdr:txBody>
    </xdr:sp>
    <xdr:clientData/>
  </xdr:oneCellAnchor>
  <xdr:oneCellAnchor>
    <xdr:from>
      <xdr:col>0</xdr:col>
      <xdr:colOff>485775</xdr:colOff>
      <xdr:row>4</xdr:row>
      <xdr:rowOff>161925</xdr:rowOff>
    </xdr:from>
    <xdr:ext cx="442365" cy="264560"/>
    <xdr:sp macro="" textlink="">
      <xdr:nvSpPr>
        <xdr:cNvPr id="18" name="TekstSylinder 17"/>
        <xdr:cNvSpPr txBox="1"/>
      </xdr:nvSpPr>
      <xdr:spPr>
        <a:xfrm>
          <a:off x="485775" y="923925"/>
          <a:ext cx="4423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9-10</a:t>
          </a:r>
        </a:p>
      </xdr:txBody>
    </xdr:sp>
    <xdr:clientData/>
  </xdr:oneCellAnchor>
  <xdr:oneCellAnchor>
    <xdr:from>
      <xdr:col>1</xdr:col>
      <xdr:colOff>19050</xdr:colOff>
      <xdr:row>6</xdr:row>
      <xdr:rowOff>28575</xdr:rowOff>
    </xdr:from>
    <xdr:ext cx="370871" cy="264560"/>
    <xdr:sp macro="" textlink="">
      <xdr:nvSpPr>
        <xdr:cNvPr id="19" name="TekstSylinder 18"/>
        <xdr:cNvSpPr txBox="1"/>
      </xdr:nvSpPr>
      <xdr:spPr>
        <a:xfrm>
          <a:off x="781050" y="1171575"/>
          <a:ext cx="3708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7-8</a:t>
          </a:r>
        </a:p>
      </xdr:txBody>
    </xdr:sp>
    <xdr:clientData/>
  </xdr:oneCellAnchor>
  <xdr:twoCellAnchor>
    <xdr:from>
      <xdr:col>1</xdr:col>
      <xdr:colOff>628651</xdr:colOff>
      <xdr:row>4</xdr:row>
      <xdr:rowOff>85726</xdr:rowOff>
    </xdr:from>
    <xdr:to>
      <xdr:col>3</xdr:col>
      <xdr:colOff>152401</xdr:colOff>
      <xdr:row>6</xdr:row>
      <xdr:rowOff>161925</xdr:rowOff>
    </xdr:to>
    <xdr:sp macro="" textlink="">
      <xdr:nvSpPr>
        <xdr:cNvPr id="20" name="Bildeforklaring med linje 1 19"/>
        <xdr:cNvSpPr/>
      </xdr:nvSpPr>
      <xdr:spPr>
        <a:xfrm>
          <a:off x="1390651" y="847726"/>
          <a:ext cx="1047750" cy="457199"/>
        </a:xfrm>
        <a:prstGeom prst="borderCallout1">
          <a:avLst>
            <a:gd name="adj1" fmla="val 3313"/>
            <a:gd name="adj2" fmla="val 336"/>
            <a:gd name="adj3" fmla="val -19962"/>
            <a:gd name="adj4" fmla="val -16007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5-20m  djupne.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Totalt 20 fisk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514350</xdr:colOff>
      <xdr:row>7</xdr:row>
      <xdr:rowOff>180975</xdr:rowOff>
    </xdr:from>
    <xdr:to>
      <xdr:col>3</xdr:col>
      <xdr:colOff>38100</xdr:colOff>
      <xdr:row>10</xdr:row>
      <xdr:rowOff>171450</xdr:rowOff>
    </xdr:to>
    <xdr:sp macro="" textlink="">
      <xdr:nvSpPr>
        <xdr:cNvPr id="21" name="Bildeforklaring med linje 1 20"/>
        <xdr:cNvSpPr/>
      </xdr:nvSpPr>
      <xdr:spPr>
        <a:xfrm>
          <a:off x="1276350" y="1514475"/>
          <a:ext cx="1047750" cy="561975"/>
        </a:xfrm>
        <a:prstGeom prst="borderCallout1">
          <a:avLst>
            <a:gd name="adj1" fmla="val 3313"/>
            <a:gd name="adj2" fmla="val 336"/>
            <a:gd name="adj3" fmla="val -19962"/>
            <a:gd name="adj4" fmla="val -16007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3-6m  djupne.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Totalt 51 fisk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409575</xdr:colOff>
      <xdr:row>22</xdr:row>
      <xdr:rowOff>28575</xdr:rowOff>
    </xdr:from>
    <xdr:to>
      <xdr:col>8</xdr:col>
      <xdr:colOff>695325</xdr:colOff>
      <xdr:row>24</xdr:row>
      <xdr:rowOff>142875</xdr:rowOff>
    </xdr:to>
    <xdr:sp macro="" textlink="">
      <xdr:nvSpPr>
        <xdr:cNvPr id="22" name="Bildeforklaring med linje 1 21"/>
        <xdr:cNvSpPr/>
      </xdr:nvSpPr>
      <xdr:spPr>
        <a:xfrm>
          <a:off x="5743575" y="4219575"/>
          <a:ext cx="1047750" cy="495300"/>
        </a:xfrm>
        <a:prstGeom prst="borderCallout1">
          <a:avLst>
            <a:gd name="adj1" fmla="val -3354"/>
            <a:gd name="adj2" fmla="val 18518"/>
            <a:gd name="adj3" fmla="val -48295"/>
            <a:gd name="adj4" fmla="val 21266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5-15m  djupne.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Totalt 114 fisk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9</xdr:col>
      <xdr:colOff>680524</xdr:colOff>
      <xdr:row>35</xdr:row>
      <xdr:rowOff>47624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7538524" cy="6677024"/>
        </a:xfrm>
        <a:prstGeom prst="rect">
          <a:avLst/>
        </a:prstGeom>
      </xdr:spPr>
    </xdr:pic>
    <xdr:clientData/>
  </xdr:twoCellAnchor>
  <xdr:oneCellAnchor>
    <xdr:from>
      <xdr:col>6</xdr:col>
      <xdr:colOff>409575</xdr:colOff>
      <xdr:row>29</xdr:row>
      <xdr:rowOff>133350</xdr:rowOff>
    </xdr:from>
    <xdr:ext cx="327654" cy="264560"/>
    <xdr:sp macro="" textlink="">
      <xdr:nvSpPr>
        <xdr:cNvPr id="4" name="TekstSylinder 3"/>
        <xdr:cNvSpPr txBox="1"/>
      </xdr:nvSpPr>
      <xdr:spPr>
        <a:xfrm>
          <a:off x="4981575" y="5657850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10</a:t>
          </a:r>
        </a:p>
      </xdr:txBody>
    </xdr:sp>
    <xdr:clientData/>
  </xdr:oneCellAnchor>
  <xdr:twoCellAnchor>
    <xdr:from>
      <xdr:col>4</xdr:col>
      <xdr:colOff>590550</xdr:colOff>
      <xdr:row>9</xdr:row>
      <xdr:rowOff>129800</xdr:rowOff>
    </xdr:from>
    <xdr:to>
      <xdr:col>7</xdr:col>
      <xdr:colOff>0</xdr:colOff>
      <xdr:row>14</xdr:row>
      <xdr:rowOff>133349</xdr:rowOff>
    </xdr:to>
    <xdr:sp macro="" textlink="">
      <xdr:nvSpPr>
        <xdr:cNvPr id="5" name="Bildeforklaring med linje 1 4"/>
        <xdr:cNvSpPr/>
      </xdr:nvSpPr>
      <xdr:spPr>
        <a:xfrm>
          <a:off x="3638550" y="1844300"/>
          <a:ext cx="1695450" cy="956049"/>
        </a:xfrm>
        <a:prstGeom prst="borderCallout1">
          <a:avLst>
            <a:gd name="adj1" fmla="val -3354"/>
            <a:gd name="adj2" fmla="val 18518"/>
            <a:gd name="adj3" fmla="val -2806"/>
            <a:gd name="adj4" fmla="val 17992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Totalt 31.08.14: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106 røyr gj.sn 62,3 gr</a:t>
          </a:r>
          <a:endParaRPr lang="nb-NO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126 aure gj.sn 55,6 gr</a:t>
          </a:r>
          <a:b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Vasstemperatur 12 grader</a:t>
          </a:r>
          <a:endParaRPr lang="nb-NO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447675</xdr:colOff>
      <xdr:row>31</xdr:row>
      <xdr:rowOff>76200</xdr:rowOff>
    </xdr:from>
    <xdr:to>
      <xdr:col>6</xdr:col>
      <xdr:colOff>542927</xdr:colOff>
      <xdr:row>32</xdr:row>
      <xdr:rowOff>66675</xdr:rowOff>
    </xdr:to>
    <xdr:cxnSp macro="">
      <xdr:nvCxnSpPr>
        <xdr:cNvPr id="6" name="Rett linje 5"/>
        <xdr:cNvCxnSpPr/>
      </xdr:nvCxnSpPr>
      <xdr:spPr>
        <a:xfrm flipH="1">
          <a:off x="5019675" y="5981700"/>
          <a:ext cx="95252" cy="1809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31</xdr:row>
      <xdr:rowOff>146424</xdr:rowOff>
    </xdr:from>
    <xdr:to>
      <xdr:col>6</xdr:col>
      <xdr:colOff>657227</xdr:colOff>
      <xdr:row>32</xdr:row>
      <xdr:rowOff>123825</xdr:rowOff>
    </xdr:to>
    <xdr:cxnSp macro="">
      <xdr:nvCxnSpPr>
        <xdr:cNvPr id="8" name="Rett linje 7"/>
        <xdr:cNvCxnSpPr/>
      </xdr:nvCxnSpPr>
      <xdr:spPr>
        <a:xfrm flipH="1">
          <a:off x="5143500" y="6051924"/>
          <a:ext cx="85727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10</xdr:row>
      <xdr:rowOff>47625</xdr:rowOff>
    </xdr:from>
    <xdr:to>
      <xdr:col>1</xdr:col>
      <xdr:colOff>514350</xdr:colOff>
      <xdr:row>11</xdr:row>
      <xdr:rowOff>47625</xdr:rowOff>
    </xdr:to>
    <xdr:cxnSp macro="">
      <xdr:nvCxnSpPr>
        <xdr:cNvPr id="9" name="Rett linje 8"/>
        <xdr:cNvCxnSpPr/>
      </xdr:nvCxnSpPr>
      <xdr:spPr>
        <a:xfrm flipV="1">
          <a:off x="1190625" y="1952625"/>
          <a:ext cx="85725" cy="1905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514352</xdr:colOff>
      <xdr:row>10</xdr:row>
      <xdr:rowOff>85725</xdr:rowOff>
    </xdr:from>
    <xdr:to>
      <xdr:col>1</xdr:col>
      <xdr:colOff>619125</xdr:colOff>
      <xdr:row>11</xdr:row>
      <xdr:rowOff>98800</xdr:rowOff>
    </xdr:to>
    <xdr:cxnSp macro="">
      <xdr:nvCxnSpPr>
        <xdr:cNvPr id="10" name="Rett linje 9"/>
        <xdr:cNvCxnSpPr/>
      </xdr:nvCxnSpPr>
      <xdr:spPr>
        <a:xfrm flipV="1">
          <a:off x="1276352" y="1990725"/>
          <a:ext cx="104773" cy="2035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285750</xdr:colOff>
      <xdr:row>31</xdr:row>
      <xdr:rowOff>161925</xdr:rowOff>
    </xdr:from>
    <xdr:ext cx="256160" cy="264560"/>
    <xdr:sp macro="" textlink="">
      <xdr:nvSpPr>
        <xdr:cNvPr id="11" name="TekstSylinder 10"/>
        <xdr:cNvSpPr txBox="1"/>
      </xdr:nvSpPr>
      <xdr:spPr>
        <a:xfrm>
          <a:off x="5619750" y="60674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5</a:t>
          </a:r>
        </a:p>
      </xdr:txBody>
    </xdr:sp>
    <xdr:clientData/>
  </xdr:oneCellAnchor>
  <xdr:oneCellAnchor>
    <xdr:from>
      <xdr:col>1</xdr:col>
      <xdr:colOff>285750</xdr:colOff>
      <xdr:row>8</xdr:row>
      <xdr:rowOff>171450</xdr:rowOff>
    </xdr:from>
    <xdr:ext cx="370871" cy="264560"/>
    <xdr:sp macro="" textlink="">
      <xdr:nvSpPr>
        <xdr:cNvPr id="12" name="TekstSylinder 11"/>
        <xdr:cNvSpPr txBox="1"/>
      </xdr:nvSpPr>
      <xdr:spPr>
        <a:xfrm>
          <a:off x="1047750" y="1695450"/>
          <a:ext cx="3708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3-4</a:t>
          </a:r>
        </a:p>
      </xdr:txBody>
    </xdr:sp>
    <xdr:clientData/>
  </xdr:oneCellAnchor>
  <xdr:oneCellAnchor>
    <xdr:from>
      <xdr:col>1</xdr:col>
      <xdr:colOff>571500</xdr:colOff>
      <xdr:row>9</xdr:row>
      <xdr:rowOff>38100</xdr:rowOff>
    </xdr:from>
    <xdr:ext cx="370871" cy="264560"/>
    <xdr:sp macro="" textlink="">
      <xdr:nvSpPr>
        <xdr:cNvPr id="13" name="TekstSylinder 12"/>
        <xdr:cNvSpPr txBox="1"/>
      </xdr:nvSpPr>
      <xdr:spPr>
        <a:xfrm>
          <a:off x="1333500" y="1752600"/>
          <a:ext cx="3708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1-2</a:t>
          </a:r>
        </a:p>
      </xdr:txBody>
    </xdr:sp>
    <xdr:clientData/>
  </xdr:oneCellAnchor>
  <xdr:twoCellAnchor>
    <xdr:from>
      <xdr:col>2</xdr:col>
      <xdr:colOff>552449</xdr:colOff>
      <xdr:row>8</xdr:row>
      <xdr:rowOff>171450</xdr:rowOff>
    </xdr:from>
    <xdr:to>
      <xdr:col>4</xdr:col>
      <xdr:colOff>257174</xdr:colOff>
      <xdr:row>12</xdr:row>
      <xdr:rowOff>95250</xdr:rowOff>
    </xdr:to>
    <xdr:sp macro="" textlink="">
      <xdr:nvSpPr>
        <xdr:cNvPr id="15" name="Bildeforklaring med linje 1 14"/>
        <xdr:cNvSpPr/>
      </xdr:nvSpPr>
      <xdr:spPr>
        <a:xfrm>
          <a:off x="2076449" y="1695450"/>
          <a:ext cx="1228725" cy="685800"/>
        </a:xfrm>
        <a:prstGeom prst="borderCallout1">
          <a:avLst>
            <a:gd name="adj1" fmla="val 20262"/>
            <a:gd name="adj2" fmla="val 336"/>
            <a:gd name="adj3" fmla="val 34275"/>
            <a:gd name="adj4" fmla="val -35499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1,5-8m  djupne.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Totalt 74 fisk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2 og 2 garn i lenke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657226</xdr:colOff>
      <xdr:row>26</xdr:row>
      <xdr:rowOff>9525</xdr:rowOff>
    </xdr:from>
    <xdr:to>
      <xdr:col>8</xdr:col>
      <xdr:colOff>447676</xdr:colOff>
      <xdr:row>29</xdr:row>
      <xdr:rowOff>114300</xdr:rowOff>
    </xdr:to>
    <xdr:sp macro="" textlink="">
      <xdr:nvSpPr>
        <xdr:cNvPr id="16" name="Bildeforklaring med linje 1 15"/>
        <xdr:cNvSpPr/>
      </xdr:nvSpPr>
      <xdr:spPr>
        <a:xfrm>
          <a:off x="5229226" y="4962525"/>
          <a:ext cx="1314450" cy="676275"/>
        </a:xfrm>
        <a:prstGeom prst="borderCallout1">
          <a:avLst>
            <a:gd name="adj1" fmla="val 96646"/>
            <a:gd name="adj2" fmla="val 28676"/>
            <a:gd name="adj3" fmla="val 159424"/>
            <a:gd name="adj4" fmla="val 17235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1,5-13m  djupne.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Totalt 158 fisk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Kvart garn enkeltvis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657225</xdr:colOff>
      <xdr:row>32</xdr:row>
      <xdr:rowOff>66675</xdr:rowOff>
    </xdr:from>
    <xdr:to>
      <xdr:col>6</xdr:col>
      <xdr:colOff>742952</xdr:colOff>
      <xdr:row>33</xdr:row>
      <xdr:rowOff>44076</xdr:rowOff>
    </xdr:to>
    <xdr:cxnSp macro="">
      <xdr:nvCxnSpPr>
        <xdr:cNvPr id="18" name="Rett linje 17"/>
        <xdr:cNvCxnSpPr/>
      </xdr:nvCxnSpPr>
      <xdr:spPr>
        <a:xfrm flipH="1">
          <a:off x="5229225" y="6162675"/>
          <a:ext cx="85727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752475</xdr:colOff>
      <xdr:row>32</xdr:row>
      <xdr:rowOff>161925</xdr:rowOff>
    </xdr:from>
    <xdr:to>
      <xdr:col>7</xdr:col>
      <xdr:colOff>76202</xdr:colOff>
      <xdr:row>33</xdr:row>
      <xdr:rowOff>139326</xdr:rowOff>
    </xdr:to>
    <xdr:cxnSp macro="">
      <xdr:nvCxnSpPr>
        <xdr:cNvPr id="19" name="Rett linje 18"/>
        <xdr:cNvCxnSpPr/>
      </xdr:nvCxnSpPr>
      <xdr:spPr>
        <a:xfrm flipH="1">
          <a:off x="5324475" y="6257925"/>
          <a:ext cx="85727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33</xdr:row>
      <xdr:rowOff>9525</xdr:rowOff>
    </xdr:from>
    <xdr:to>
      <xdr:col>7</xdr:col>
      <xdr:colOff>228602</xdr:colOff>
      <xdr:row>33</xdr:row>
      <xdr:rowOff>177426</xdr:rowOff>
    </xdr:to>
    <xdr:cxnSp macro="">
      <xdr:nvCxnSpPr>
        <xdr:cNvPr id="20" name="Rett linje 19"/>
        <xdr:cNvCxnSpPr/>
      </xdr:nvCxnSpPr>
      <xdr:spPr>
        <a:xfrm flipH="1">
          <a:off x="5476875" y="6296025"/>
          <a:ext cx="85727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33</xdr:row>
      <xdr:rowOff>38100</xdr:rowOff>
    </xdr:from>
    <xdr:to>
      <xdr:col>7</xdr:col>
      <xdr:colOff>361952</xdr:colOff>
      <xdr:row>34</xdr:row>
      <xdr:rowOff>15501</xdr:rowOff>
    </xdr:to>
    <xdr:cxnSp macro="">
      <xdr:nvCxnSpPr>
        <xdr:cNvPr id="22" name="Rett linje 21"/>
        <xdr:cNvCxnSpPr/>
      </xdr:nvCxnSpPr>
      <xdr:spPr>
        <a:xfrm flipH="1">
          <a:off x="5610225" y="6324600"/>
          <a:ext cx="85727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680524</xdr:colOff>
      <xdr:row>35</xdr:row>
      <xdr:rowOff>9524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8524" cy="6677024"/>
        </a:xfrm>
        <a:prstGeom prst="rect">
          <a:avLst/>
        </a:prstGeom>
      </xdr:spPr>
    </xdr:pic>
    <xdr:clientData/>
  </xdr:twoCellAnchor>
  <xdr:oneCellAnchor>
    <xdr:from>
      <xdr:col>5</xdr:col>
      <xdr:colOff>638175</xdr:colOff>
      <xdr:row>9</xdr:row>
      <xdr:rowOff>57150</xdr:rowOff>
    </xdr:from>
    <xdr:ext cx="327654" cy="264560"/>
    <xdr:sp macro="" textlink="">
      <xdr:nvSpPr>
        <xdr:cNvPr id="3" name="TekstSylinder 2"/>
        <xdr:cNvSpPr txBox="1"/>
      </xdr:nvSpPr>
      <xdr:spPr>
        <a:xfrm>
          <a:off x="4448175" y="1771650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10</a:t>
          </a:r>
        </a:p>
      </xdr:txBody>
    </xdr:sp>
    <xdr:clientData/>
  </xdr:oneCellAnchor>
  <xdr:twoCellAnchor>
    <xdr:from>
      <xdr:col>5</xdr:col>
      <xdr:colOff>247650</xdr:colOff>
      <xdr:row>16</xdr:row>
      <xdr:rowOff>186950</xdr:rowOff>
    </xdr:from>
    <xdr:to>
      <xdr:col>7</xdr:col>
      <xdr:colOff>419100</xdr:colOff>
      <xdr:row>21</xdr:row>
      <xdr:rowOff>190499</xdr:rowOff>
    </xdr:to>
    <xdr:sp macro="" textlink="">
      <xdr:nvSpPr>
        <xdr:cNvPr id="4" name="Bildeforklaring med linje 1 3"/>
        <xdr:cNvSpPr/>
      </xdr:nvSpPr>
      <xdr:spPr>
        <a:xfrm>
          <a:off x="4057650" y="3234950"/>
          <a:ext cx="1695450" cy="956049"/>
        </a:xfrm>
        <a:prstGeom prst="borderCallout1">
          <a:avLst>
            <a:gd name="adj1" fmla="val -3354"/>
            <a:gd name="adj2" fmla="val 18518"/>
            <a:gd name="adj3" fmla="val -2806"/>
            <a:gd name="adj4" fmla="val 17992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Totalt 07.09.14: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98 røyr gj.sn 50,0 gr</a:t>
          </a:r>
          <a:endParaRPr lang="nb-NO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45 aure gj.sn 48,9 gr</a:t>
          </a:r>
          <a:b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Vasstemperatur 12 grader</a:t>
          </a:r>
          <a:endParaRPr lang="nb-NO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304800</xdr:colOff>
      <xdr:row>7</xdr:row>
      <xdr:rowOff>47625</xdr:rowOff>
    </xdr:from>
    <xdr:to>
      <xdr:col>5</xdr:col>
      <xdr:colOff>428627</xdr:colOff>
      <xdr:row>7</xdr:row>
      <xdr:rowOff>133350</xdr:rowOff>
    </xdr:to>
    <xdr:cxnSp macro="">
      <xdr:nvCxnSpPr>
        <xdr:cNvPr id="5" name="Rett linje 4"/>
        <xdr:cNvCxnSpPr/>
      </xdr:nvCxnSpPr>
      <xdr:spPr>
        <a:xfrm flipH="1">
          <a:off x="4114800" y="1381125"/>
          <a:ext cx="123827" cy="857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7</xdr:row>
      <xdr:rowOff>127374</xdr:rowOff>
    </xdr:from>
    <xdr:to>
      <xdr:col>5</xdr:col>
      <xdr:colOff>485778</xdr:colOff>
      <xdr:row>8</xdr:row>
      <xdr:rowOff>38100</xdr:rowOff>
    </xdr:to>
    <xdr:cxnSp macro="">
      <xdr:nvCxnSpPr>
        <xdr:cNvPr id="6" name="Rett linje 5"/>
        <xdr:cNvCxnSpPr/>
      </xdr:nvCxnSpPr>
      <xdr:spPr>
        <a:xfrm flipH="1">
          <a:off x="4191000" y="1460874"/>
          <a:ext cx="104778" cy="1012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6</xdr:row>
      <xdr:rowOff>114301</xdr:rowOff>
    </xdr:from>
    <xdr:to>
      <xdr:col>5</xdr:col>
      <xdr:colOff>457200</xdr:colOff>
      <xdr:row>6</xdr:row>
      <xdr:rowOff>171450</xdr:rowOff>
    </xdr:to>
    <xdr:cxnSp macro="">
      <xdr:nvCxnSpPr>
        <xdr:cNvPr id="7" name="Rett linje 6"/>
        <xdr:cNvCxnSpPr/>
      </xdr:nvCxnSpPr>
      <xdr:spPr>
        <a:xfrm flipV="1">
          <a:off x="4048125" y="1257301"/>
          <a:ext cx="219075" cy="5714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5</xdr:row>
      <xdr:rowOff>180977</xdr:rowOff>
    </xdr:from>
    <xdr:to>
      <xdr:col>5</xdr:col>
      <xdr:colOff>457200</xdr:colOff>
      <xdr:row>6</xdr:row>
      <xdr:rowOff>38100</xdr:rowOff>
    </xdr:to>
    <xdr:cxnSp macro="">
      <xdr:nvCxnSpPr>
        <xdr:cNvPr id="8" name="Rett linje 7"/>
        <xdr:cNvCxnSpPr/>
      </xdr:nvCxnSpPr>
      <xdr:spPr>
        <a:xfrm flipV="1">
          <a:off x="4038600" y="1133477"/>
          <a:ext cx="228600" cy="4762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76200</xdr:colOff>
      <xdr:row>7</xdr:row>
      <xdr:rowOff>104775</xdr:rowOff>
    </xdr:from>
    <xdr:ext cx="256160" cy="264560"/>
    <xdr:sp macro="" textlink="">
      <xdr:nvSpPr>
        <xdr:cNvPr id="9" name="TekstSylinder 8"/>
        <xdr:cNvSpPr txBox="1"/>
      </xdr:nvSpPr>
      <xdr:spPr>
        <a:xfrm>
          <a:off x="3886200" y="143827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5</a:t>
          </a:r>
        </a:p>
      </xdr:txBody>
    </xdr:sp>
    <xdr:clientData/>
  </xdr:oneCellAnchor>
  <xdr:oneCellAnchor>
    <xdr:from>
      <xdr:col>4</xdr:col>
      <xdr:colOff>628650</xdr:colOff>
      <xdr:row>6</xdr:row>
      <xdr:rowOff>57150</xdr:rowOff>
    </xdr:from>
    <xdr:ext cx="370871" cy="264560"/>
    <xdr:sp macro="" textlink="">
      <xdr:nvSpPr>
        <xdr:cNvPr id="10" name="TekstSylinder 9"/>
        <xdr:cNvSpPr txBox="1"/>
      </xdr:nvSpPr>
      <xdr:spPr>
        <a:xfrm>
          <a:off x="3676650" y="1200150"/>
          <a:ext cx="3708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3-4</a:t>
          </a:r>
        </a:p>
      </xdr:txBody>
    </xdr:sp>
    <xdr:clientData/>
  </xdr:oneCellAnchor>
  <xdr:oneCellAnchor>
    <xdr:from>
      <xdr:col>4</xdr:col>
      <xdr:colOff>628650</xdr:colOff>
      <xdr:row>5</xdr:row>
      <xdr:rowOff>19050</xdr:rowOff>
    </xdr:from>
    <xdr:ext cx="370871" cy="264560"/>
    <xdr:sp macro="" textlink="">
      <xdr:nvSpPr>
        <xdr:cNvPr id="11" name="TekstSylinder 10"/>
        <xdr:cNvSpPr txBox="1"/>
      </xdr:nvSpPr>
      <xdr:spPr>
        <a:xfrm>
          <a:off x="3676650" y="971550"/>
          <a:ext cx="3708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1-2</a:t>
          </a:r>
        </a:p>
      </xdr:txBody>
    </xdr:sp>
    <xdr:clientData/>
  </xdr:oneCellAnchor>
  <xdr:twoCellAnchor>
    <xdr:from>
      <xdr:col>2</xdr:col>
      <xdr:colOff>647699</xdr:colOff>
      <xdr:row>5</xdr:row>
      <xdr:rowOff>19050</xdr:rowOff>
    </xdr:from>
    <xdr:to>
      <xdr:col>4</xdr:col>
      <xdr:colOff>352424</xdr:colOff>
      <xdr:row>8</xdr:row>
      <xdr:rowOff>133350</xdr:rowOff>
    </xdr:to>
    <xdr:sp macro="" textlink="">
      <xdr:nvSpPr>
        <xdr:cNvPr id="12" name="Bildeforklaring med linje 1 11"/>
        <xdr:cNvSpPr/>
      </xdr:nvSpPr>
      <xdr:spPr>
        <a:xfrm>
          <a:off x="2171699" y="971550"/>
          <a:ext cx="1228725" cy="685800"/>
        </a:xfrm>
        <a:prstGeom prst="borderCallout1">
          <a:avLst>
            <a:gd name="adj1" fmla="val 34151"/>
            <a:gd name="adj2" fmla="val 99561"/>
            <a:gd name="adj3" fmla="val 37053"/>
            <a:gd name="adj4" fmla="val 125741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2-4</a:t>
          </a:r>
          <a:r>
            <a:rPr lang="nb-NO" sz="1100" baseline="0">
              <a:solidFill>
                <a:sysClr val="windowText" lastClr="000000"/>
              </a:solidFill>
            </a:rPr>
            <a:t> </a:t>
          </a:r>
          <a:r>
            <a:rPr lang="nb-NO" sz="1100">
              <a:solidFill>
                <a:sysClr val="windowText" lastClr="000000"/>
              </a:solidFill>
            </a:rPr>
            <a:t>m  djupne.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Totalt 44 fisk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2 og 2 garn i lenke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666751</xdr:colOff>
      <xdr:row>11</xdr:row>
      <xdr:rowOff>0</xdr:rowOff>
    </xdr:from>
    <xdr:to>
      <xdr:col>6</xdr:col>
      <xdr:colOff>457201</xdr:colOff>
      <xdr:row>14</xdr:row>
      <xdr:rowOff>104775</xdr:rowOff>
    </xdr:to>
    <xdr:sp macro="" textlink="">
      <xdr:nvSpPr>
        <xdr:cNvPr id="13" name="Bildeforklaring med linje 1 12"/>
        <xdr:cNvSpPr/>
      </xdr:nvSpPr>
      <xdr:spPr>
        <a:xfrm>
          <a:off x="3714751" y="2095500"/>
          <a:ext cx="1314450" cy="676275"/>
        </a:xfrm>
        <a:prstGeom prst="borderCallout1">
          <a:avLst>
            <a:gd name="adj1" fmla="val -537"/>
            <a:gd name="adj2" fmla="val 25777"/>
            <a:gd name="adj3" fmla="val -47618"/>
            <a:gd name="adj4" fmla="val 35351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2-7m  djupne.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Totalt 99 fisk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Garn 5-10 enkeltvis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495300</xdr:colOff>
      <xdr:row>7</xdr:row>
      <xdr:rowOff>171450</xdr:rowOff>
    </xdr:from>
    <xdr:to>
      <xdr:col>5</xdr:col>
      <xdr:colOff>571503</xdr:colOff>
      <xdr:row>8</xdr:row>
      <xdr:rowOff>114300</xdr:rowOff>
    </xdr:to>
    <xdr:cxnSp macro="">
      <xdr:nvCxnSpPr>
        <xdr:cNvPr id="14" name="Rett linje 13"/>
        <xdr:cNvCxnSpPr/>
      </xdr:nvCxnSpPr>
      <xdr:spPr>
        <a:xfrm flipH="1">
          <a:off x="4305300" y="1504950"/>
          <a:ext cx="76203" cy="1333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8</xdr:row>
      <xdr:rowOff>28575</xdr:rowOff>
    </xdr:from>
    <xdr:to>
      <xdr:col>5</xdr:col>
      <xdr:colOff>666753</xdr:colOff>
      <xdr:row>8</xdr:row>
      <xdr:rowOff>161925</xdr:rowOff>
    </xdr:to>
    <xdr:cxnSp macro="">
      <xdr:nvCxnSpPr>
        <xdr:cNvPr id="15" name="Rett linje 14"/>
        <xdr:cNvCxnSpPr/>
      </xdr:nvCxnSpPr>
      <xdr:spPr>
        <a:xfrm flipH="1">
          <a:off x="4410075" y="1552575"/>
          <a:ext cx="66678" cy="1333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704850</xdr:colOff>
      <xdr:row>8</xdr:row>
      <xdr:rowOff>38100</xdr:rowOff>
    </xdr:from>
    <xdr:to>
      <xdr:col>6</xdr:col>
      <xdr:colOff>3</xdr:colOff>
      <xdr:row>8</xdr:row>
      <xdr:rowOff>171450</xdr:rowOff>
    </xdr:to>
    <xdr:cxnSp macro="">
      <xdr:nvCxnSpPr>
        <xdr:cNvPr id="16" name="Rett linje 15"/>
        <xdr:cNvCxnSpPr/>
      </xdr:nvCxnSpPr>
      <xdr:spPr>
        <a:xfrm flipH="1">
          <a:off x="4514850" y="1562100"/>
          <a:ext cx="57153" cy="1333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8</xdr:row>
      <xdr:rowOff>66675</xdr:rowOff>
    </xdr:from>
    <xdr:to>
      <xdr:col>6</xdr:col>
      <xdr:colOff>104779</xdr:colOff>
      <xdr:row>9</xdr:row>
      <xdr:rowOff>19050</xdr:rowOff>
    </xdr:to>
    <xdr:cxnSp macro="">
      <xdr:nvCxnSpPr>
        <xdr:cNvPr id="17" name="Rett linje 16"/>
        <xdr:cNvCxnSpPr/>
      </xdr:nvCxnSpPr>
      <xdr:spPr>
        <a:xfrm flipH="1">
          <a:off x="4610100" y="1590675"/>
          <a:ext cx="66679" cy="1428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9</xdr:col>
      <xdr:colOff>680524</xdr:colOff>
      <xdr:row>35</xdr:row>
      <xdr:rowOff>85724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7538524" cy="6677024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12</xdr:row>
      <xdr:rowOff>104775</xdr:rowOff>
    </xdr:from>
    <xdr:ext cx="327654" cy="264560"/>
    <xdr:sp macro="" textlink="">
      <xdr:nvSpPr>
        <xdr:cNvPr id="3" name="TekstSylinder 2"/>
        <xdr:cNvSpPr txBox="1"/>
      </xdr:nvSpPr>
      <xdr:spPr>
        <a:xfrm>
          <a:off x="3048000" y="2390775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10</a:t>
          </a:r>
        </a:p>
      </xdr:txBody>
    </xdr:sp>
    <xdr:clientData/>
  </xdr:oneCellAnchor>
  <xdr:twoCellAnchor>
    <xdr:from>
      <xdr:col>5</xdr:col>
      <xdr:colOff>514350</xdr:colOff>
      <xdr:row>18</xdr:row>
      <xdr:rowOff>63125</xdr:rowOff>
    </xdr:from>
    <xdr:to>
      <xdr:col>7</xdr:col>
      <xdr:colOff>685800</xdr:colOff>
      <xdr:row>23</xdr:row>
      <xdr:rowOff>66674</xdr:rowOff>
    </xdr:to>
    <xdr:sp macro="" textlink="">
      <xdr:nvSpPr>
        <xdr:cNvPr id="4" name="Bildeforklaring med linje 1 3"/>
        <xdr:cNvSpPr/>
      </xdr:nvSpPr>
      <xdr:spPr>
        <a:xfrm>
          <a:off x="4324350" y="3492125"/>
          <a:ext cx="1695450" cy="956049"/>
        </a:xfrm>
        <a:prstGeom prst="borderCallout1">
          <a:avLst>
            <a:gd name="adj1" fmla="val -3354"/>
            <a:gd name="adj2" fmla="val 18518"/>
            <a:gd name="adj3" fmla="val -2806"/>
            <a:gd name="adj4" fmla="val 17992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Totalt 14.09.14: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313 røyr gj.sn 60,1 gr</a:t>
          </a:r>
          <a:endParaRPr lang="nb-NO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66 aure gj.sn 51,5 gr</a:t>
          </a:r>
          <a:b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Vasstemperatur 14 grader</a:t>
          </a:r>
          <a:endParaRPr lang="nb-NO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685800</xdr:colOff>
      <xdr:row>14</xdr:row>
      <xdr:rowOff>47625</xdr:rowOff>
    </xdr:from>
    <xdr:to>
      <xdr:col>4</xdr:col>
      <xdr:colOff>19052</xdr:colOff>
      <xdr:row>15</xdr:row>
      <xdr:rowOff>38100</xdr:rowOff>
    </xdr:to>
    <xdr:cxnSp macro="">
      <xdr:nvCxnSpPr>
        <xdr:cNvPr id="5" name="Rett linje 4"/>
        <xdr:cNvCxnSpPr/>
      </xdr:nvCxnSpPr>
      <xdr:spPr>
        <a:xfrm flipH="1">
          <a:off x="2971800" y="2714625"/>
          <a:ext cx="95252" cy="1809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14</xdr:row>
      <xdr:rowOff>70224</xdr:rowOff>
    </xdr:from>
    <xdr:to>
      <xdr:col>4</xdr:col>
      <xdr:colOff>142877</xdr:colOff>
      <xdr:row>15</xdr:row>
      <xdr:rowOff>47625</xdr:rowOff>
    </xdr:to>
    <xdr:cxnSp macro="">
      <xdr:nvCxnSpPr>
        <xdr:cNvPr id="6" name="Rett linje 5"/>
        <xdr:cNvCxnSpPr/>
      </xdr:nvCxnSpPr>
      <xdr:spPr>
        <a:xfrm flipH="1">
          <a:off x="3105150" y="2737224"/>
          <a:ext cx="85727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504825</xdr:colOff>
      <xdr:row>12</xdr:row>
      <xdr:rowOff>104775</xdr:rowOff>
    </xdr:from>
    <xdr:to>
      <xdr:col>3</xdr:col>
      <xdr:colOff>647700</xdr:colOff>
      <xdr:row>13</xdr:row>
      <xdr:rowOff>161927</xdr:rowOff>
    </xdr:to>
    <xdr:cxnSp macro="">
      <xdr:nvCxnSpPr>
        <xdr:cNvPr id="7" name="Rett linje 6"/>
        <xdr:cNvCxnSpPr/>
      </xdr:nvCxnSpPr>
      <xdr:spPr>
        <a:xfrm flipV="1">
          <a:off x="2790825" y="2390775"/>
          <a:ext cx="142875" cy="24765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533400</xdr:colOff>
      <xdr:row>14</xdr:row>
      <xdr:rowOff>85725</xdr:rowOff>
    </xdr:from>
    <xdr:ext cx="256160" cy="264560"/>
    <xdr:sp macro="" textlink="">
      <xdr:nvSpPr>
        <xdr:cNvPr id="8" name="TekstSylinder 7"/>
        <xdr:cNvSpPr txBox="1"/>
      </xdr:nvSpPr>
      <xdr:spPr>
        <a:xfrm>
          <a:off x="3581400" y="27527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5</a:t>
          </a:r>
        </a:p>
      </xdr:txBody>
    </xdr:sp>
    <xdr:clientData/>
  </xdr:oneCellAnchor>
  <xdr:oneCellAnchor>
    <xdr:from>
      <xdr:col>3</xdr:col>
      <xdr:colOff>409575</xdr:colOff>
      <xdr:row>11</xdr:row>
      <xdr:rowOff>38100</xdr:rowOff>
    </xdr:from>
    <xdr:ext cx="370871" cy="264560"/>
    <xdr:sp macro="" textlink="">
      <xdr:nvSpPr>
        <xdr:cNvPr id="9" name="TekstSylinder 8"/>
        <xdr:cNvSpPr txBox="1"/>
      </xdr:nvSpPr>
      <xdr:spPr>
        <a:xfrm>
          <a:off x="2695575" y="2133600"/>
          <a:ext cx="3708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3-4</a:t>
          </a:r>
        </a:p>
      </xdr:txBody>
    </xdr:sp>
    <xdr:clientData/>
  </xdr:oneCellAnchor>
  <xdr:oneCellAnchor>
    <xdr:from>
      <xdr:col>3</xdr:col>
      <xdr:colOff>561975</xdr:colOff>
      <xdr:row>12</xdr:row>
      <xdr:rowOff>19050</xdr:rowOff>
    </xdr:from>
    <xdr:ext cx="370871" cy="264560"/>
    <xdr:sp macro="" textlink="">
      <xdr:nvSpPr>
        <xdr:cNvPr id="10" name="TekstSylinder 9"/>
        <xdr:cNvSpPr txBox="1"/>
      </xdr:nvSpPr>
      <xdr:spPr>
        <a:xfrm>
          <a:off x="2847975" y="2305050"/>
          <a:ext cx="3708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1-2</a:t>
          </a:r>
        </a:p>
      </xdr:txBody>
    </xdr:sp>
    <xdr:clientData/>
  </xdr:oneCellAnchor>
  <xdr:twoCellAnchor>
    <xdr:from>
      <xdr:col>2</xdr:col>
      <xdr:colOff>323849</xdr:colOff>
      <xdr:row>4</xdr:row>
      <xdr:rowOff>171450</xdr:rowOff>
    </xdr:from>
    <xdr:to>
      <xdr:col>4</xdr:col>
      <xdr:colOff>28574</xdr:colOff>
      <xdr:row>9</xdr:row>
      <xdr:rowOff>0</xdr:rowOff>
    </xdr:to>
    <xdr:sp macro="" textlink="">
      <xdr:nvSpPr>
        <xdr:cNvPr id="11" name="Bildeforklaring med linje 1 10"/>
        <xdr:cNvSpPr/>
      </xdr:nvSpPr>
      <xdr:spPr>
        <a:xfrm>
          <a:off x="1847849" y="933450"/>
          <a:ext cx="1228725" cy="781050"/>
        </a:xfrm>
        <a:prstGeom prst="borderCallout1">
          <a:avLst>
            <a:gd name="adj1" fmla="val 100818"/>
            <a:gd name="adj2" fmla="val 47623"/>
            <a:gd name="adj3" fmla="val 195657"/>
            <a:gd name="adj4" fmla="val 73028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Garn 1-4 2-14m  djupne.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Totalt 170 fisk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2 og 2 garn i lenke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142876</xdr:colOff>
      <xdr:row>7</xdr:row>
      <xdr:rowOff>38101</xdr:rowOff>
    </xdr:from>
    <xdr:to>
      <xdr:col>6</xdr:col>
      <xdr:colOff>228600</xdr:colOff>
      <xdr:row>12</xdr:row>
      <xdr:rowOff>38101</xdr:rowOff>
    </xdr:to>
    <xdr:sp macro="" textlink="">
      <xdr:nvSpPr>
        <xdr:cNvPr id="12" name="Bildeforklaring med linje 1 11"/>
        <xdr:cNvSpPr/>
      </xdr:nvSpPr>
      <xdr:spPr>
        <a:xfrm>
          <a:off x="3190876" y="1371601"/>
          <a:ext cx="1609724" cy="952500"/>
        </a:xfrm>
        <a:prstGeom prst="borderCallout1">
          <a:avLst>
            <a:gd name="adj1" fmla="val 96646"/>
            <a:gd name="adj2" fmla="val 28676"/>
            <a:gd name="adj3" fmla="val 142424"/>
            <a:gd name="adj4" fmla="val 16643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Garn 5,6 1,5-4m  djupne.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Garn 7 3-8m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Garn 8-10 3-12m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Totalt 209 fisk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Kvart garn enkeltvis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180975</xdr:colOff>
      <xdr:row>14</xdr:row>
      <xdr:rowOff>104775</xdr:rowOff>
    </xdr:from>
    <xdr:to>
      <xdr:col>4</xdr:col>
      <xdr:colOff>266702</xdr:colOff>
      <xdr:row>15</xdr:row>
      <xdr:rowOff>82176</xdr:rowOff>
    </xdr:to>
    <xdr:cxnSp macro="">
      <xdr:nvCxnSpPr>
        <xdr:cNvPr id="13" name="Rett linje 12"/>
        <xdr:cNvCxnSpPr/>
      </xdr:nvCxnSpPr>
      <xdr:spPr>
        <a:xfrm flipH="1">
          <a:off x="3228975" y="2771775"/>
          <a:ext cx="85727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295275</xdr:colOff>
      <xdr:row>15</xdr:row>
      <xdr:rowOff>0</xdr:rowOff>
    </xdr:from>
    <xdr:to>
      <xdr:col>4</xdr:col>
      <xdr:colOff>381002</xdr:colOff>
      <xdr:row>15</xdr:row>
      <xdr:rowOff>167901</xdr:rowOff>
    </xdr:to>
    <xdr:cxnSp macro="">
      <xdr:nvCxnSpPr>
        <xdr:cNvPr id="14" name="Rett linje 13"/>
        <xdr:cNvCxnSpPr/>
      </xdr:nvCxnSpPr>
      <xdr:spPr>
        <a:xfrm flipH="1">
          <a:off x="3343275" y="2857500"/>
          <a:ext cx="85727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409575</xdr:colOff>
      <xdr:row>15</xdr:row>
      <xdr:rowOff>66675</xdr:rowOff>
    </xdr:from>
    <xdr:to>
      <xdr:col>4</xdr:col>
      <xdr:colOff>495302</xdr:colOff>
      <xdr:row>16</xdr:row>
      <xdr:rowOff>44076</xdr:rowOff>
    </xdr:to>
    <xdr:cxnSp macro="">
      <xdr:nvCxnSpPr>
        <xdr:cNvPr id="15" name="Rett linje 14"/>
        <xdr:cNvCxnSpPr/>
      </xdr:nvCxnSpPr>
      <xdr:spPr>
        <a:xfrm flipH="1">
          <a:off x="3457575" y="2924175"/>
          <a:ext cx="85727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523875</xdr:colOff>
      <xdr:row>15</xdr:row>
      <xdr:rowOff>152400</xdr:rowOff>
    </xdr:from>
    <xdr:to>
      <xdr:col>4</xdr:col>
      <xdr:colOff>609602</xdr:colOff>
      <xdr:row>16</xdr:row>
      <xdr:rowOff>129801</xdr:rowOff>
    </xdr:to>
    <xdr:cxnSp macro="">
      <xdr:nvCxnSpPr>
        <xdr:cNvPr id="16" name="Rett linje 15"/>
        <xdr:cNvCxnSpPr/>
      </xdr:nvCxnSpPr>
      <xdr:spPr>
        <a:xfrm flipH="1">
          <a:off x="3571875" y="3009900"/>
          <a:ext cx="85727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581025</xdr:colOff>
      <xdr:row>13</xdr:row>
      <xdr:rowOff>47625</xdr:rowOff>
    </xdr:from>
    <xdr:to>
      <xdr:col>3</xdr:col>
      <xdr:colOff>723900</xdr:colOff>
      <xdr:row>14</xdr:row>
      <xdr:rowOff>104777</xdr:rowOff>
    </xdr:to>
    <xdr:cxnSp macro="">
      <xdr:nvCxnSpPr>
        <xdr:cNvPr id="17" name="Rett linje 16"/>
        <xdr:cNvCxnSpPr/>
      </xdr:nvCxnSpPr>
      <xdr:spPr>
        <a:xfrm flipV="1">
          <a:off x="2867025" y="2524125"/>
          <a:ext cx="142875" cy="24765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9</xdr:col>
      <xdr:colOff>680524</xdr:colOff>
      <xdr:row>35</xdr:row>
      <xdr:rowOff>85724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7538524" cy="6677024"/>
        </a:xfrm>
        <a:prstGeom prst="rect">
          <a:avLst/>
        </a:prstGeom>
      </xdr:spPr>
    </xdr:pic>
    <xdr:clientData/>
  </xdr:twoCellAnchor>
  <xdr:oneCellAnchor>
    <xdr:from>
      <xdr:col>3</xdr:col>
      <xdr:colOff>752475</xdr:colOff>
      <xdr:row>4</xdr:row>
      <xdr:rowOff>76200</xdr:rowOff>
    </xdr:from>
    <xdr:ext cx="327654" cy="264560"/>
    <xdr:sp macro="" textlink="">
      <xdr:nvSpPr>
        <xdr:cNvPr id="3" name="TekstSylinder 2"/>
        <xdr:cNvSpPr txBox="1"/>
      </xdr:nvSpPr>
      <xdr:spPr>
        <a:xfrm>
          <a:off x="3038475" y="838200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10</a:t>
          </a:r>
        </a:p>
      </xdr:txBody>
    </xdr:sp>
    <xdr:clientData/>
  </xdr:oneCellAnchor>
  <xdr:twoCellAnchor>
    <xdr:from>
      <xdr:col>5</xdr:col>
      <xdr:colOff>514350</xdr:colOff>
      <xdr:row>18</xdr:row>
      <xdr:rowOff>63125</xdr:rowOff>
    </xdr:from>
    <xdr:to>
      <xdr:col>7</xdr:col>
      <xdr:colOff>685800</xdr:colOff>
      <xdr:row>23</xdr:row>
      <xdr:rowOff>66674</xdr:rowOff>
    </xdr:to>
    <xdr:sp macro="" textlink="">
      <xdr:nvSpPr>
        <xdr:cNvPr id="4" name="Bildeforklaring med linje 1 3"/>
        <xdr:cNvSpPr/>
      </xdr:nvSpPr>
      <xdr:spPr>
        <a:xfrm>
          <a:off x="4324350" y="3492125"/>
          <a:ext cx="1695450" cy="956049"/>
        </a:xfrm>
        <a:prstGeom prst="borderCallout1">
          <a:avLst>
            <a:gd name="adj1" fmla="val -3354"/>
            <a:gd name="adj2" fmla="val 18518"/>
            <a:gd name="adj3" fmla="val -2806"/>
            <a:gd name="adj4" fmla="val 17992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Totalt 21.09.14: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451 røyr gj.sn 53,7 gr</a:t>
          </a:r>
          <a:endParaRPr lang="nb-NO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42 aure gj.sn 57,1 gr</a:t>
          </a:r>
          <a:b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Vasstemperatur 10 grader</a:t>
          </a:r>
          <a:endParaRPr lang="nb-NO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752475</xdr:colOff>
      <xdr:row>4</xdr:row>
      <xdr:rowOff>0</xdr:rowOff>
    </xdr:from>
    <xdr:to>
      <xdr:col>5</xdr:col>
      <xdr:colOff>47627</xdr:colOff>
      <xdr:row>5</xdr:row>
      <xdr:rowOff>19050</xdr:rowOff>
    </xdr:to>
    <xdr:cxnSp macro="">
      <xdr:nvCxnSpPr>
        <xdr:cNvPr id="5" name="Rett linje 4"/>
        <xdr:cNvCxnSpPr/>
      </xdr:nvCxnSpPr>
      <xdr:spPr>
        <a:xfrm flipH="1">
          <a:off x="3800475" y="762000"/>
          <a:ext cx="57152" cy="2095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</xdr:colOff>
      <xdr:row>4</xdr:row>
      <xdr:rowOff>32124</xdr:rowOff>
    </xdr:from>
    <xdr:to>
      <xdr:col>5</xdr:col>
      <xdr:colOff>161928</xdr:colOff>
      <xdr:row>5</xdr:row>
      <xdr:rowOff>38100</xdr:rowOff>
    </xdr:to>
    <xdr:cxnSp macro="">
      <xdr:nvCxnSpPr>
        <xdr:cNvPr id="6" name="Rett linje 5"/>
        <xdr:cNvCxnSpPr/>
      </xdr:nvCxnSpPr>
      <xdr:spPr>
        <a:xfrm flipH="1">
          <a:off x="3914775" y="794124"/>
          <a:ext cx="57153" cy="19647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504825</xdr:colOff>
      <xdr:row>3</xdr:row>
      <xdr:rowOff>152400</xdr:rowOff>
    </xdr:from>
    <xdr:to>
      <xdr:col>4</xdr:col>
      <xdr:colOff>571500</xdr:colOff>
      <xdr:row>5</xdr:row>
      <xdr:rowOff>28575</xdr:rowOff>
    </xdr:to>
    <xdr:cxnSp macro="">
      <xdr:nvCxnSpPr>
        <xdr:cNvPr id="7" name="Rett linje 6"/>
        <xdr:cNvCxnSpPr/>
      </xdr:nvCxnSpPr>
      <xdr:spPr>
        <a:xfrm flipV="1">
          <a:off x="3552825" y="723900"/>
          <a:ext cx="66675" cy="2571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628650</xdr:colOff>
      <xdr:row>4</xdr:row>
      <xdr:rowOff>180975</xdr:rowOff>
    </xdr:from>
    <xdr:ext cx="256160" cy="264560"/>
    <xdr:sp macro="" textlink="">
      <xdr:nvSpPr>
        <xdr:cNvPr id="9" name="TekstSylinder 8"/>
        <xdr:cNvSpPr txBox="1"/>
      </xdr:nvSpPr>
      <xdr:spPr>
        <a:xfrm>
          <a:off x="3676650" y="94297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5</a:t>
          </a:r>
        </a:p>
      </xdr:txBody>
    </xdr:sp>
    <xdr:clientData/>
  </xdr:oneCellAnchor>
  <xdr:oneCellAnchor>
    <xdr:from>
      <xdr:col>4</xdr:col>
      <xdr:colOff>400050</xdr:colOff>
      <xdr:row>5</xdr:row>
      <xdr:rowOff>95250</xdr:rowOff>
    </xdr:from>
    <xdr:ext cx="370871" cy="264560"/>
    <xdr:sp macro="" textlink="">
      <xdr:nvSpPr>
        <xdr:cNvPr id="10" name="TekstSylinder 9"/>
        <xdr:cNvSpPr txBox="1"/>
      </xdr:nvSpPr>
      <xdr:spPr>
        <a:xfrm>
          <a:off x="3448050" y="1047750"/>
          <a:ext cx="3708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3-4</a:t>
          </a:r>
        </a:p>
      </xdr:txBody>
    </xdr:sp>
    <xdr:clientData/>
  </xdr:oneCellAnchor>
  <xdr:oneCellAnchor>
    <xdr:from>
      <xdr:col>4</xdr:col>
      <xdr:colOff>285750</xdr:colOff>
      <xdr:row>4</xdr:row>
      <xdr:rowOff>161925</xdr:rowOff>
    </xdr:from>
    <xdr:ext cx="370871" cy="264560"/>
    <xdr:sp macro="" textlink="">
      <xdr:nvSpPr>
        <xdr:cNvPr id="11" name="TekstSylinder 10"/>
        <xdr:cNvSpPr txBox="1"/>
      </xdr:nvSpPr>
      <xdr:spPr>
        <a:xfrm>
          <a:off x="3333750" y="923925"/>
          <a:ext cx="3708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1-2</a:t>
          </a:r>
        </a:p>
      </xdr:txBody>
    </xdr:sp>
    <xdr:clientData/>
  </xdr:oneCellAnchor>
  <xdr:twoCellAnchor>
    <xdr:from>
      <xdr:col>1</xdr:col>
      <xdr:colOff>761999</xdr:colOff>
      <xdr:row>5</xdr:row>
      <xdr:rowOff>85725</xdr:rowOff>
    </xdr:from>
    <xdr:to>
      <xdr:col>3</xdr:col>
      <xdr:colOff>466724</xdr:colOff>
      <xdr:row>9</xdr:row>
      <xdr:rowOff>104775</xdr:rowOff>
    </xdr:to>
    <xdr:sp macro="" textlink="">
      <xdr:nvSpPr>
        <xdr:cNvPr id="12" name="Bildeforklaring med linje 1 11"/>
        <xdr:cNvSpPr/>
      </xdr:nvSpPr>
      <xdr:spPr>
        <a:xfrm>
          <a:off x="1523999" y="1038225"/>
          <a:ext cx="1228725" cy="781050"/>
        </a:xfrm>
        <a:prstGeom prst="borderCallout1">
          <a:avLst>
            <a:gd name="adj1" fmla="val 47159"/>
            <a:gd name="adj2" fmla="val 101887"/>
            <a:gd name="adj3" fmla="val 9071"/>
            <a:gd name="adj4" fmla="val 142795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Garn 6-10 1,5-8m  djupne.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Totalt 394 fisk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266701</xdr:colOff>
      <xdr:row>9</xdr:row>
      <xdr:rowOff>19051</xdr:rowOff>
    </xdr:from>
    <xdr:to>
      <xdr:col>6</xdr:col>
      <xdr:colOff>504825</xdr:colOff>
      <xdr:row>13</xdr:row>
      <xdr:rowOff>0</xdr:rowOff>
    </xdr:to>
    <xdr:sp macro="" textlink="">
      <xdr:nvSpPr>
        <xdr:cNvPr id="13" name="Bildeforklaring med linje 1 12"/>
        <xdr:cNvSpPr/>
      </xdr:nvSpPr>
      <xdr:spPr>
        <a:xfrm>
          <a:off x="3314701" y="1733551"/>
          <a:ext cx="1762124" cy="742949"/>
        </a:xfrm>
        <a:prstGeom prst="borderCallout1">
          <a:avLst>
            <a:gd name="adj1" fmla="val -2354"/>
            <a:gd name="adj2" fmla="val 34001"/>
            <a:gd name="adj3" fmla="val -60576"/>
            <a:gd name="adj4" fmla="val 36170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Garn 7,8 1,5-3m  djupne.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Totalt 99 fisk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190500</xdr:colOff>
      <xdr:row>4</xdr:row>
      <xdr:rowOff>104775</xdr:rowOff>
    </xdr:from>
    <xdr:to>
      <xdr:col>5</xdr:col>
      <xdr:colOff>276227</xdr:colOff>
      <xdr:row>5</xdr:row>
      <xdr:rowOff>82176</xdr:rowOff>
    </xdr:to>
    <xdr:cxnSp macro="">
      <xdr:nvCxnSpPr>
        <xdr:cNvPr id="14" name="Rett linje 13"/>
        <xdr:cNvCxnSpPr/>
      </xdr:nvCxnSpPr>
      <xdr:spPr>
        <a:xfrm flipH="1">
          <a:off x="4000500" y="866775"/>
          <a:ext cx="85727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4</xdr:row>
      <xdr:rowOff>152400</xdr:rowOff>
    </xdr:from>
    <xdr:to>
      <xdr:col>5</xdr:col>
      <xdr:colOff>381002</xdr:colOff>
      <xdr:row>5</xdr:row>
      <xdr:rowOff>129801</xdr:rowOff>
    </xdr:to>
    <xdr:cxnSp macro="">
      <xdr:nvCxnSpPr>
        <xdr:cNvPr id="15" name="Rett linje 14"/>
        <xdr:cNvCxnSpPr/>
      </xdr:nvCxnSpPr>
      <xdr:spPr>
        <a:xfrm flipH="1">
          <a:off x="4105275" y="914400"/>
          <a:ext cx="85727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3</xdr:row>
      <xdr:rowOff>123825</xdr:rowOff>
    </xdr:from>
    <xdr:to>
      <xdr:col>4</xdr:col>
      <xdr:colOff>295278</xdr:colOff>
      <xdr:row>4</xdr:row>
      <xdr:rowOff>104775</xdr:rowOff>
    </xdr:to>
    <xdr:cxnSp macro="">
      <xdr:nvCxnSpPr>
        <xdr:cNvPr id="16" name="Rett linje 15"/>
        <xdr:cNvCxnSpPr/>
      </xdr:nvCxnSpPr>
      <xdr:spPr>
        <a:xfrm flipH="1">
          <a:off x="3286125" y="695325"/>
          <a:ext cx="57153" cy="1714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3</xdr:row>
      <xdr:rowOff>152400</xdr:rowOff>
    </xdr:from>
    <xdr:to>
      <xdr:col>4</xdr:col>
      <xdr:colOff>438153</xdr:colOff>
      <xdr:row>4</xdr:row>
      <xdr:rowOff>142875</xdr:rowOff>
    </xdr:to>
    <xdr:cxnSp macro="">
      <xdr:nvCxnSpPr>
        <xdr:cNvPr id="17" name="Rett linje 16"/>
        <xdr:cNvCxnSpPr/>
      </xdr:nvCxnSpPr>
      <xdr:spPr>
        <a:xfrm flipH="1">
          <a:off x="3429000" y="723900"/>
          <a:ext cx="57153" cy="1809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609600</xdr:colOff>
      <xdr:row>3</xdr:row>
      <xdr:rowOff>161925</xdr:rowOff>
    </xdr:from>
    <xdr:to>
      <xdr:col>4</xdr:col>
      <xdr:colOff>695325</xdr:colOff>
      <xdr:row>5</xdr:row>
      <xdr:rowOff>57150</xdr:rowOff>
    </xdr:to>
    <xdr:cxnSp macro="">
      <xdr:nvCxnSpPr>
        <xdr:cNvPr id="29" name="Rett linje 28"/>
        <xdr:cNvCxnSpPr/>
      </xdr:nvCxnSpPr>
      <xdr:spPr>
        <a:xfrm flipV="1">
          <a:off x="3657600" y="733425"/>
          <a:ext cx="85725" cy="2762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123825</xdr:colOff>
      <xdr:row>5</xdr:row>
      <xdr:rowOff>104775</xdr:rowOff>
    </xdr:from>
    <xdr:ext cx="256160" cy="264560"/>
    <xdr:sp macro="" textlink="">
      <xdr:nvSpPr>
        <xdr:cNvPr id="20" name="TekstSylinder 19"/>
        <xdr:cNvSpPr txBox="1"/>
      </xdr:nvSpPr>
      <xdr:spPr>
        <a:xfrm>
          <a:off x="3933825" y="105727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8</a:t>
          </a:r>
        </a:p>
      </xdr:txBody>
    </xdr:sp>
    <xdr:clientData/>
  </xdr:oneCellAnchor>
  <xdr:oneCellAnchor>
    <xdr:from>
      <xdr:col>4</xdr:col>
      <xdr:colOff>161925</xdr:colOff>
      <xdr:row>4</xdr:row>
      <xdr:rowOff>104775</xdr:rowOff>
    </xdr:from>
    <xdr:ext cx="256160" cy="264560"/>
    <xdr:sp macro="" textlink="">
      <xdr:nvSpPr>
        <xdr:cNvPr id="21" name="TekstSylinder 20"/>
        <xdr:cNvSpPr txBox="1"/>
      </xdr:nvSpPr>
      <xdr:spPr>
        <a:xfrm>
          <a:off x="3209925" y="86677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9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9</xdr:col>
      <xdr:colOff>680524</xdr:colOff>
      <xdr:row>35</xdr:row>
      <xdr:rowOff>47624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7538524" cy="6677024"/>
        </a:xfrm>
        <a:prstGeom prst="rect">
          <a:avLst/>
        </a:prstGeom>
      </xdr:spPr>
    </xdr:pic>
    <xdr:clientData/>
  </xdr:twoCellAnchor>
  <xdr:oneCellAnchor>
    <xdr:from>
      <xdr:col>1</xdr:col>
      <xdr:colOff>333375</xdr:colOff>
      <xdr:row>8</xdr:row>
      <xdr:rowOff>171450</xdr:rowOff>
    </xdr:from>
    <xdr:ext cx="327654" cy="264560"/>
    <xdr:sp macro="" textlink="">
      <xdr:nvSpPr>
        <xdr:cNvPr id="3" name="TekstSylinder 2"/>
        <xdr:cNvSpPr txBox="1"/>
      </xdr:nvSpPr>
      <xdr:spPr>
        <a:xfrm>
          <a:off x="1095375" y="1695450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10</a:t>
          </a:r>
        </a:p>
      </xdr:txBody>
    </xdr:sp>
    <xdr:clientData/>
  </xdr:oneCellAnchor>
  <xdr:twoCellAnchor>
    <xdr:from>
      <xdr:col>5</xdr:col>
      <xdr:colOff>161925</xdr:colOff>
      <xdr:row>16</xdr:row>
      <xdr:rowOff>91700</xdr:rowOff>
    </xdr:from>
    <xdr:to>
      <xdr:col>7</xdr:col>
      <xdr:colOff>333375</xdr:colOff>
      <xdr:row>21</xdr:row>
      <xdr:rowOff>95249</xdr:rowOff>
    </xdr:to>
    <xdr:sp macro="" textlink="">
      <xdr:nvSpPr>
        <xdr:cNvPr id="4" name="Bildeforklaring med linje 1 3"/>
        <xdr:cNvSpPr/>
      </xdr:nvSpPr>
      <xdr:spPr>
        <a:xfrm>
          <a:off x="3971925" y="3139700"/>
          <a:ext cx="1695450" cy="956049"/>
        </a:xfrm>
        <a:prstGeom prst="borderCallout1">
          <a:avLst>
            <a:gd name="adj1" fmla="val -3354"/>
            <a:gd name="adj2" fmla="val 18518"/>
            <a:gd name="adj3" fmla="val -2806"/>
            <a:gd name="adj4" fmla="val 17992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Totalt 28.09.14: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666 røyr gj.sn 62,5 gr</a:t>
          </a:r>
          <a:endParaRPr lang="nb-NO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40 aure gj.sn 59 gr</a:t>
          </a:r>
          <a:b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Vasstemperatur 9 grader</a:t>
          </a:r>
          <a:endParaRPr lang="nb-NO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381000</xdr:colOff>
      <xdr:row>10</xdr:row>
      <xdr:rowOff>38100</xdr:rowOff>
    </xdr:from>
    <xdr:to>
      <xdr:col>1</xdr:col>
      <xdr:colOff>476252</xdr:colOff>
      <xdr:row>11</xdr:row>
      <xdr:rowOff>28575</xdr:rowOff>
    </xdr:to>
    <xdr:cxnSp macro="">
      <xdr:nvCxnSpPr>
        <xdr:cNvPr id="5" name="Rett linje 4"/>
        <xdr:cNvCxnSpPr/>
      </xdr:nvCxnSpPr>
      <xdr:spPr>
        <a:xfrm flipH="1">
          <a:off x="1143000" y="1943100"/>
          <a:ext cx="95252" cy="1809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10</xdr:row>
      <xdr:rowOff>136899</xdr:rowOff>
    </xdr:from>
    <xdr:to>
      <xdr:col>1</xdr:col>
      <xdr:colOff>561977</xdr:colOff>
      <xdr:row>11</xdr:row>
      <xdr:rowOff>114300</xdr:rowOff>
    </xdr:to>
    <xdr:cxnSp macro="">
      <xdr:nvCxnSpPr>
        <xdr:cNvPr id="6" name="Rett linje 5"/>
        <xdr:cNvCxnSpPr/>
      </xdr:nvCxnSpPr>
      <xdr:spPr>
        <a:xfrm flipH="1">
          <a:off x="1238250" y="2041899"/>
          <a:ext cx="85727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5</xdr:row>
      <xdr:rowOff>95250</xdr:rowOff>
    </xdr:from>
    <xdr:to>
      <xdr:col>0</xdr:col>
      <xdr:colOff>533400</xdr:colOff>
      <xdr:row>5</xdr:row>
      <xdr:rowOff>114303</xdr:rowOff>
    </xdr:to>
    <xdr:cxnSp macro="">
      <xdr:nvCxnSpPr>
        <xdr:cNvPr id="7" name="Rett linje 6"/>
        <xdr:cNvCxnSpPr/>
      </xdr:nvCxnSpPr>
      <xdr:spPr>
        <a:xfrm flipV="1">
          <a:off x="257175" y="1047750"/>
          <a:ext cx="276225" cy="1905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533400</xdr:colOff>
      <xdr:row>14</xdr:row>
      <xdr:rowOff>85725</xdr:rowOff>
    </xdr:from>
    <xdr:ext cx="256160" cy="264560"/>
    <xdr:sp macro="" textlink="">
      <xdr:nvSpPr>
        <xdr:cNvPr id="8" name="TekstSylinder 7"/>
        <xdr:cNvSpPr txBox="1"/>
      </xdr:nvSpPr>
      <xdr:spPr>
        <a:xfrm>
          <a:off x="3581400" y="27527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5</a:t>
          </a:r>
        </a:p>
      </xdr:txBody>
    </xdr:sp>
    <xdr:clientData/>
  </xdr:oneCellAnchor>
  <xdr:oneCellAnchor>
    <xdr:from>
      <xdr:col>2</xdr:col>
      <xdr:colOff>219075</xdr:colOff>
      <xdr:row>9</xdr:row>
      <xdr:rowOff>180975</xdr:rowOff>
    </xdr:from>
    <xdr:ext cx="256160" cy="264560"/>
    <xdr:sp macro="" textlink="">
      <xdr:nvSpPr>
        <xdr:cNvPr id="10" name="TekstSylinder 9"/>
        <xdr:cNvSpPr txBox="1"/>
      </xdr:nvSpPr>
      <xdr:spPr>
        <a:xfrm>
          <a:off x="1743075" y="189547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5</a:t>
          </a:r>
        </a:p>
      </xdr:txBody>
    </xdr:sp>
    <xdr:clientData/>
  </xdr:oneCellAnchor>
  <xdr:twoCellAnchor>
    <xdr:from>
      <xdr:col>1</xdr:col>
      <xdr:colOff>485774</xdr:colOff>
      <xdr:row>3</xdr:row>
      <xdr:rowOff>66675</xdr:rowOff>
    </xdr:from>
    <xdr:to>
      <xdr:col>3</xdr:col>
      <xdr:colOff>190499</xdr:colOff>
      <xdr:row>7</xdr:row>
      <xdr:rowOff>85725</xdr:rowOff>
    </xdr:to>
    <xdr:sp macro="" textlink="">
      <xdr:nvSpPr>
        <xdr:cNvPr id="11" name="Bildeforklaring med linje 1 10"/>
        <xdr:cNvSpPr/>
      </xdr:nvSpPr>
      <xdr:spPr>
        <a:xfrm>
          <a:off x="1247774" y="638175"/>
          <a:ext cx="1228725" cy="781050"/>
        </a:xfrm>
        <a:prstGeom prst="borderCallout1">
          <a:avLst>
            <a:gd name="adj1" fmla="val 60574"/>
            <a:gd name="adj2" fmla="val 336"/>
            <a:gd name="adj3" fmla="val 63950"/>
            <a:gd name="adj4" fmla="val -42476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Garn 1-4 2-3m  djupne.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Totalt 214 fisk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2 og 2 garn i lenke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304801</xdr:colOff>
      <xdr:row>7</xdr:row>
      <xdr:rowOff>47626</xdr:rowOff>
    </xdr:from>
    <xdr:to>
      <xdr:col>5</xdr:col>
      <xdr:colOff>390525</xdr:colOff>
      <xdr:row>10</xdr:row>
      <xdr:rowOff>161925</xdr:rowOff>
    </xdr:to>
    <xdr:sp macro="" textlink="">
      <xdr:nvSpPr>
        <xdr:cNvPr id="12" name="Bildeforklaring med linje 1 11"/>
        <xdr:cNvSpPr/>
      </xdr:nvSpPr>
      <xdr:spPr>
        <a:xfrm>
          <a:off x="2590801" y="1381126"/>
          <a:ext cx="1609724" cy="685799"/>
        </a:xfrm>
        <a:prstGeom prst="borderCallout1">
          <a:avLst>
            <a:gd name="adj1" fmla="val 47646"/>
            <a:gd name="adj2" fmla="val -910"/>
            <a:gd name="adj3" fmla="val 75424"/>
            <a:gd name="adj4" fmla="val -53180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Garn 5-10 2-8m djupne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Totalt 492 fisk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Kvart garn enkeltvis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581025</xdr:colOff>
      <xdr:row>11</xdr:row>
      <xdr:rowOff>9525</xdr:rowOff>
    </xdr:from>
    <xdr:to>
      <xdr:col>1</xdr:col>
      <xdr:colOff>666752</xdr:colOff>
      <xdr:row>11</xdr:row>
      <xdr:rowOff>177426</xdr:rowOff>
    </xdr:to>
    <xdr:cxnSp macro="">
      <xdr:nvCxnSpPr>
        <xdr:cNvPr id="13" name="Rett linje 12"/>
        <xdr:cNvCxnSpPr/>
      </xdr:nvCxnSpPr>
      <xdr:spPr>
        <a:xfrm flipH="1">
          <a:off x="1343025" y="2105025"/>
          <a:ext cx="85727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723900</xdr:colOff>
      <xdr:row>10</xdr:row>
      <xdr:rowOff>171450</xdr:rowOff>
    </xdr:from>
    <xdr:to>
      <xdr:col>2</xdr:col>
      <xdr:colOff>47627</xdr:colOff>
      <xdr:row>11</xdr:row>
      <xdr:rowOff>148851</xdr:rowOff>
    </xdr:to>
    <xdr:cxnSp macro="">
      <xdr:nvCxnSpPr>
        <xdr:cNvPr id="14" name="Rett linje 13"/>
        <xdr:cNvCxnSpPr/>
      </xdr:nvCxnSpPr>
      <xdr:spPr>
        <a:xfrm flipH="1">
          <a:off x="1485900" y="2076450"/>
          <a:ext cx="85727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10</xdr:row>
      <xdr:rowOff>180975</xdr:rowOff>
    </xdr:from>
    <xdr:to>
      <xdr:col>2</xdr:col>
      <xdr:colOff>200027</xdr:colOff>
      <xdr:row>11</xdr:row>
      <xdr:rowOff>158376</xdr:rowOff>
    </xdr:to>
    <xdr:cxnSp macro="">
      <xdr:nvCxnSpPr>
        <xdr:cNvPr id="15" name="Rett linje 14"/>
        <xdr:cNvCxnSpPr/>
      </xdr:nvCxnSpPr>
      <xdr:spPr>
        <a:xfrm flipH="1">
          <a:off x="1638300" y="2085975"/>
          <a:ext cx="85727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11</xdr:row>
      <xdr:rowOff>38100</xdr:rowOff>
    </xdr:from>
    <xdr:to>
      <xdr:col>2</xdr:col>
      <xdr:colOff>314327</xdr:colOff>
      <xdr:row>12</xdr:row>
      <xdr:rowOff>15501</xdr:rowOff>
    </xdr:to>
    <xdr:cxnSp macro="">
      <xdr:nvCxnSpPr>
        <xdr:cNvPr id="16" name="Rett linje 15"/>
        <xdr:cNvCxnSpPr/>
      </xdr:nvCxnSpPr>
      <xdr:spPr>
        <a:xfrm flipH="1">
          <a:off x="1752600" y="2133600"/>
          <a:ext cx="85727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6</xdr:row>
      <xdr:rowOff>57150</xdr:rowOff>
    </xdr:from>
    <xdr:to>
      <xdr:col>0</xdr:col>
      <xdr:colOff>523875</xdr:colOff>
      <xdr:row>6</xdr:row>
      <xdr:rowOff>76202</xdr:rowOff>
    </xdr:to>
    <xdr:cxnSp macro="">
      <xdr:nvCxnSpPr>
        <xdr:cNvPr id="17" name="Rett linje 16"/>
        <xdr:cNvCxnSpPr/>
      </xdr:nvCxnSpPr>
      <xdr:spPr>
        <a:xfrm flipV="1">
          <a:off x="238125" y="1200150"/>
          <a:ext cx="285750" cy="1905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9</xdr:col>
      <xdr:colOff>680524</xdr:colOff>
      <xdr:row>35</xdr:row>
      <xdr:rowOff>47624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7538524" cy="6677024"/>
        </a:xfrm>
        <a:prstGeom prst="rect">
          <a:avLst/>
        </a:prstGeom>
      </xdr:spPr>
    </xdr:pic>
    <xdr:clientData/>
  </xdr:twoCellAnchor>
  <xdr:oneCellAnchor>
    <xdr:from>
      <xdr:col>6</xdr:col>
      <xdr:colOff>409575</xdr:colOff>
      <xdr:row>29</xdr:row>
      <xdr:rowOff>133350</xdr:rowOff>
    </xdr:from>
    <xdr:ext cx="184731" cy="264560"/>
    <xdr:sp macro="" textlink="">
      <xdr:nvSpPr>
        <xdr:cNvPr id="3" name="TekstSylinder 2"/>
        <xdr:cNvSpPr txBox="1"/>
      </xdr:nvSpPr>
      <xdr:spPr>
        <a:xfrm>
          <a:off x="4981575" y="56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twoCellAnchor>
    <xdr:from>
      <xdr:col>5</xdr:col>
      <xdr:colOff>219075</xdr:colOff>
      <xdr:row>15</xdr:row>
      <xdr:rowOff>167900</xdr:rowOff>
    </xdr:from>
    <xdr:to>
      <xdr:col>7</xdr:col>
      <xdr:colOff>390525</xdr:colOff>
      <xdr:row>20</xdr:row>
      <xdr:rowOff>171449</xdr:rowOff>
    </xdr:to>
    <xdr:sp macro="" textlink="">
      <xdr:nvSpPr>
        <xdr:cNvPr id="4" name="Bildeforklaring med linje 1 3"/>
        <xdr:cNvSpPr/>
      </xdr:nvSpPr>
      <xdr:spPr>
        <a:xfrm>
          <a:off x="4029075" y="3025400"/>
          <a:ext cx="1695450" cy="956049"/>
        </a:xfrm>
        <a:prstGeom prst="borderCallout1">
          <a:avLst>
            <a:gd name="adj1" fmla="val -3354"/>
            <a:gd name="adj2" fmla="val 18518"/>
            <a:gd name="adj3" fmla="val -2806"/>
            <a:gd name="adj4" fmla="val 17992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Totalt 05.10.14: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60 røyr gj.sn 60 gr</a:t>
          </a:r>
          <a:endParaRPr lang="nb-NO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40 aure gj.sn 55 gr</a:t>
          </a:r>
          <a:b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Vasstemperatur 9 grader</a:t>
          </a:r>
          <a:endParaRPr lang="nb-NO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600075</xdr:colOff>
      <xdr:row>27</xdr:row>
      <xdr:rowOff>161925</xdr:rowOff>
    </xdr:from>
    <xdr:to>
      <xdr:col>6</xdr:col>
      <xdr:colOff>0</xdr:colOff>
      <xdr:row>28</xdr:row>
      <xdr:rowOff>66675</xdr:rowOff>
    </xdr:to>
    <xdr:cxnSp macro="">
      <xdr:nvCxnSpPr>
        <xdr:cNvPr id="5" name="Rett linje 4"/>
        <xdr:cNvCxnSpPr/>
      </xdr:nvCxnSpPr>
      <xdr:spPr>
        <a:xfrm flipH="1">
          <a:off x="4410075" y="5305425"/>
          <a:ext cx="161925" cy="952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666751</xdr:colOff>
      <xdr:row>28</xdr:row>
      <xdr:rowOff>95250</xdr:rowOff>
    </xdr:from>
    <xdr:to>
      <xdr:col>6</xdr:col>
      <xdr:colOff>66675</xdr:colOff>
      <xdr:row>29</xdr:row>
      <xdr:rowOff>19050</xdr:rowOff>
    </xdr:to>
    <xdr:cxnSp macro="">
      <xdr:nvCxnSpPr>
        <xdr:cNvPr id="6" name="Rett linje 5"/>
        <xdr:cNvCxnSpPr/>
      </xdr:nvCxnSpPr>
      <xdr:spPr>
        <a:xfrm flipH="1">
          <a:off x="4476751" y="5429250"/>
          <a:ext cx="161924" cy="1143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485775</xdr:colOff>
      <xdr:row>26</xdr:row>
      <xdr:rowOff>171450</xdr:rowOff>
    </xdr:from>
    <xdr:to>
      <xdr:col>5</xdr:col>
      <xdr:colOff>657225</xdr:colOff>
      <xdr:row>27</xdr:row>
      <xdr:rowOff>28575</xdr:rowOff>
    </xdr:to>
    <xdr:cxnSp macro="">
      <xdr:nvCxnSpPr>
        <xdr:cNvPr id="7" name="Rett linje 6"/>
        <xdr:cNvCxnSpPr/>
      </xdr:nvCxnSpPr>
      <xdr:spPr>
        <a:xfrm flipV="1">
          <a:off x="4295775" y="5124450"/>
          <a:ext cx="171450" cy="47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523877</xdr:colOff>
      <xdr:row>27</xdr:row>
      <xdr:rowOff>85725</xdr:rowOff>
    </xdr:from>
    <xdr:to>
      <xdr:col>5</xdr:col>
      <xdr:colOff>695325</xdr:colOff>
      <xdr:row>27</xdr:row>
      <xdr:rowOff>165476</xdr:rowOff>
    </xdr:to>
    <xdr:cxnSp macro="">
      <xdr:nvCxnSpPr>
        <xdr:cNvPr id="8" name="Rett linje 7"/>
        <xdr:cNvCxnSpPr/>
      </xdr:nvCxnSpPr>
      <xdr:spPr>
        <a:xfrm flipV="1">
          <a:off x="4333877" y="5229225"/>
          <a:ext cx="171448" cy="797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285750</xdr:colOff>
      <xdr:row>31</xdr:row>
      <xdr:rowOff>161925</xdr:rowOff>
    </xdr:from>
    <xdr:ext cx="256160" cy="264560"/>
    <xdr:sp macro="" textlink="">
      <xdr:nvSpPr>
        <xdr:cNvPr id="9" name="TekstSylinder 8"/>
        <xdr:cNvSpPr txBox="1"/>
      </xdr:nvSpPr>
      <xdr:spPr>
        <a:xfrm>
          <a:off x="5619750" y="60674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5</a:t>
          </a:r>
        </a:p>
      </xdr:txBody>
    </xdr:sp>
    <xdr:clientData/>
  </xdr:oneCellAnchor>
  <xdr:twoCellAnchor>
    <xdr:from>
      <xdr:col>6</xdr:col>
      <xdr:colOff>76201</xdr:colOff>
      <xdr:row>22</xdr:row>
      <xdr:rowOff>66675</xdr:rowOff>
    </xdr:from>
    <xdr:to>
      <xdr:col>7</xdr:col>
      <xdr:colOff>628651</xdr:colOff>
      <xdr:row>25</xdr:row>
      <xdr:rowOff>171450</xdr:rowOff>
    </xdr:to>
    <xdr:sp macro="" textlink="">
      <xdr:nvSpPr>
        <xdr:cNvPr id="13" name="Bildeforklaring med linje 1 12"/>
        <xdr:cNvSpPr/>
      </xdr:nvSpPr>
      <xdr:spPr>
        <a:xfrm>
          <a:off x="4648201" y="4257675"/>
          <a:ext cx="1314450" cy="676275"/>
        </a:xfrm>
        <a:prstGeom prst="borderCallout1">
          <a:avLst>
            <a:gd name="adj1" fmla="val 96646"/>
            <a:gd name="adj2" fmla="val 28676"/>
            <a:gd name="adj3" fmla="val 159424"/>
            <a:gd name="adj4" fmla="val 17235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1,5-11m  djupne.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Totalt 158 fisk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Kvart garn enkeltvis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685801</xdr:colOff>
      <xdr:row>29</xdr:row>
      <xdr:rowOff>47625</xdr:rowOff>
    </xdr:from>
    <xdr:to>
      <xdr:col>6</xdr:col>
      <xdr:colOff>57150</xdr:colOff>
      <xdr:row>29</xdr:row>
      <xdr:rowOff>177426</xdr:rowOff>
    </xdr:to>
    <xdr:cxnSp macro="">
      <xdr:nvCxnSpPr>
        <xdr:cNvPr id="14" name="Rett linje 13"/>
        <xdr:cNvCxnSpPr/>
      </xdr:nvCxnSpPr>
      <xdr:spPr>
        <a:xfrm flipH="1">
          <a:off x="4495801" y="5572125"/>
          <a:ext cx="133349" cy="1298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29</xdr:row>
      <xdr:rowOff>133350</xdr:rowOff>
    </xdr:from>
    <xdr:to>
      <xdr:col>6</xdr:col>
      <xdr:colOff>152400</xdr:colOff>
      <xdr:row>30</xdr:row>
      <xdr:rowOff>91701</xdr:rowOff>
    </xdr:to>
    <xdr:cxnSp macro="">
      <xdr:nvCxnSpPr>
        <xdr:cNvPr id="15" name="Rett linje 14"/>
        <xdr:cNvCxnSpPr/>
      </xdr:nvCxnSpPr>
      <xdr:spPr>
        <a:xfrm flipH="1">
          <a:off x="4581526" y="5657850"/>
          <a:ext cx="142874" cy="1488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104776</xdr:colOff>
      <xdr:row>29</xdr:row>
      <xdr:rowOff>180975</xdr:rowOff>
    </xdr:from>
    <xdr:to>
      <xdr:col>6</xdr:col>
      <xdr:colOff>247650</xdr:colOff>
      <xdr:row>30</xdr:row>
      <xdr:rowOff>139326</xdr:rowOff>
    </xdr:to>
    <xdr:cxnSp macro="">
      <xdr:nvCxnSpPr>
        <xdr:cNvPr id="16" name="Rett linje 15"/>
        <xdr:cNvCxnSpPr/>
      </xdr:nvCxnSpPr>
      <xdr:spPr>
        <a:xfrm flipH="1">
          <a:off x="4676776" y="5705475"/>
          <a:ext cx="142874" cy="1488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190501</xdr:colOff>
      <xdr:row>30</xdr:row>
      <xdr:rowOff>66675</xdr:rowOff>
    </xdr:from>
    <xdr:to>
      <xdr:col>6</xdr:col>
      <xdr:colOff>323850</xdr:colOff>
      <xdr:row>31</xdr:row>
      <xdr:rowOff>25026</xdr:rowOff>
    </xdr:to>
    <xdr:cxnSp macro="">
      <xdr:nvCxnSpPr>
        <xdr:cNvPr id="17" name="Rett linje 16"/>
        <xdr:cNvCxnSpPr/>
      </xdr:nvCxnSpPr>
      <xdr:spPr>
        <a:xfrm flipH="1">
          <a:off x="4762501" y="5781675"/>
          <a:ext cx="133349" cy="1488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9</xdr:col>
      <xdr:colOff>680524</xdr:colOff>
      <xdr:row>35</xdr:row>
      <xdr:rowOff>47624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7538524" cy="6677024"/>
        </a:xfrm>
        <a:prstGeom prst="rect">
          <a:avLst/>
        </a:prstGeom>
      </xdr:spPr>
    </xdr:pic>
    <xdr:clientData/>
  </xdr:twoCellAnchor>
  <xdr:oneCellAnchor>
    <xdr:from>
      <xdr:col>6</xdr:col>
      <xdr:colOff>409575</xdr:colOff>
      <xdr:row>29</xdr:row>
      <xdr:rowOff>133350</xdr:rowOff>
    </xdr:from>
    <xdr:ext cx="184731" cy="264560"/>
    <xdr:sp macro="" textlink="">
      <xdr:nvSpPr>
        <xdr:cNvPr id="3" name="TekstSylinder 2"/>
        <xdr:cNvSpPr txBox="1"/>
      </xdr:nvSpPr>
      <xdr:spPr>
        <a:xfrm>
          <a:off x="4981575" y="56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twoCellAnchor>
    <xdr:from>
      <xdr:col>2</xdr:col>
      <xdr:colOff>171450</xdr:colOff>
      <xdr:row>4</xdr:row>
      <xdr:rowOff>72650</xdr:rowOff>
    </xdr:from>
    <xdr:to>
      <xdr:col>4</xdr:col>
      <xdr:colOff>342900</xdr:colOff>
      <xdr:row>10</xdr:row>
      <xdr:rowOff>104775</xdr:rowOff>
    </xdr:to>
    <xdr:sp macro="" textlink="">
      <xdr:nvSpPr>
        <xdr:cNvPr id="4" name="Bildeforklaring med linje 1 3"/>
        <xdr:cNvSpPr/>
      </xdr:nvSpPr>
      <xdr:spPr>
        <a:xfrm>
          <a:off x="1695450" y="834650"/>
          <a:ext cx="1695450" cy="1175125"/>
        </a:xfrm>
        <a:prstGeom prst="borderCallout1">
          <a:avLst>
            <a:gd name="adj1" fmla="val -3354"/>
            <a:gd name="adj2" fmla="val 18518"/>
            <a:gd name="adj3" fmla="val -2806"/>
            <a:gd name="adj4" fmla="val 17992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Totalt 05.10.14: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365 røyr gj.sn 55,3 gr</a:t>
          </a:r>
          <a:endParaRPr lang="nb-NO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62 aure gj.sn 71 gr</a:t>
          </a:r>
          <a:b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Garna sett på dei kjende gyteplassane.</a:t>
          </a:r>
          <a:b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Vasstemperatur 8 grader</a:t>
          </a:r>
          <a:endParaRPr lang="nb-NO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438151</xdr:colOff>
      <xdr:row>10</xdr:row>
      <xdr:rowOff>57150</xdr:rowOff>
    </xdr:from>
    <xdr:to>
      <xdr:col>1</xdr:col>
      <xdr:colOff>533400</xdr:colOff>
      <xdr:row>11</xdr:row>
      <xdr:rowOff>66675</xdr:rowOff>
    </xdr:to>
    <xdr:cxnSp macro="">
      <xdr:nvCxnSpPr>
        <xdr:cNvPr id="5" name="Rett linje 4"/>
        <xdr:cNvCxnSpPr/>
      </xdr:nvCxnSpPr>
      <xdr:spPr>
        <a:xfrm flipH="1">
          <a:off x="1200151" y="1962150"/>
          <a:ext cx="95249" cy="2000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3</xdr:row>
      <xdr:rowOff>76200</xdr:rowOff>
    </xdr:from>
    <xdr:to>
      <xdr:col>4</xdr:col>
      <xdr:colOff>723900</xdr:colOff>
      <xdr:row>4</xdr:row>
      <xdr:rowOff>76200</xdr:rowOff>
    </xdr:to>
    <xdr:cxnSp macro="">
      <xdr:nvCxnSpPr>
        <xdr:cNvPr id="6" name="Rett linje 5"/>
        <xdr:cNvCxnSpPr/>
      </xdr:nvCxnSpPr>
      <xdr:spPr>
        <a:xfrm flipH="1">
          <a:off x="3695700" y="647700"/>
          <a:ext cx="76200" cy="1905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552450</xdr:colOff>
      <xdr:row>13</xdr:row>
      <xdr:rowOff>66675</xdr:rowOff>
    </xdr:from>
    <xdr:to>
      <xdr:col>3</xdr:col>
      <xdr:colOff>695325</xdr:colOff>
      <xdr:row>13</xdr:row>
      <xdr:rowOff>180976</xdr:rowOff>
    </xdr:to>
    <xdr:cxnSp macro="">
      <xdr:nvCxnSpPr>
        <xdr:cNvPr id="7" name="Rett linje 6"/>
        <xdr:cNvCxnSpPr/>
      </xdr:nvCxnSpPr>
      <xdr:spPr>
        <a:xfrm flipV="1">
          <a:off x="2838450" y="2543175"/>
          <a:ext cx="142875" cy="1143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</xdr:colOff>
      <xdr:row>10</xdr:row>
      <xdr:rowOff>38101</xdr:rowOff>
    </xdr:from>
    <xdr:to>
      <xdr:col>1</xdr:col>
      <xdr:colOff>361950</xdr:colOff>
      <xdr:row>11</xdr:row>
      <xdr:rowOff>28575</xdr:rowOff>
    </xdr:to>
    <xdr:cxnSp macro="">
      <xdr:nvCxnSpPr>
        <xdr:cNvPr id="8" name="Rett linje 7"/>
        <xdr:cNvCxnSpPr/>
      </xdr:nvCxnSpPr>
      <xdr:spPr>
        <a:xfrm flipV="1">
          <a:off x="1057275" y="1943101"/>
          <a:ext cx="66675" cy="18097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285750</xdr:colOff>
      <xdr:row>31</xdr:row>
      <xdr:rowOff>161925</xdr:rowOff>
    </xdr:from>
    <xdr:ext cx="256160" cy="264560"/>
    <xdr:sp macro="" textlink="">
      <xdr:nvSpPr>
        <xdr:cNvPr id="9" name="TekstSylinder 8"/>
        <xdr:cNvSpPr txBox="1"/>
      </xdr:nvSpPr>
      <xdr:spPr>
        <a:xfrm>
          <a:off x="5619750" y="60674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5</a:t>
          </a:r>
        </a:p>
      </xdr:txBody>
    </xdr:sp>
    <xdr:clientData/>
  </xdr:oneCellAnchor>
  <xdr:twoCellAnchor>
    <xdr:from>
      <xdr:col>5</xdr:col>
      <xdr:colOff>28575</xdr:colOff>
      <xdr:row>3</xdr:row>
      <xdr:rowOff>142875</xdr:rowOff>
    </xdr:from>
    <xdr:to>
      <xdr:col>5</xdr:col>
      <xdr:colOff>114301</xdr:colOff>
      <xdr:row>4</xdr:row>
      <xdr:rowOff>133350</xdr:rowOff>
    </xdr:to>
    <xdr:cxnSp macro="">
      <xdr:nvCxnSpPr>
        <xdr:cNvPr id="11" name="Rett linje 10"/>
        <xdr:cNvCxnSpPr/>
      </xdr:nvCxnSpPr>
      <xdr:spPr>
        <a:xfrm flipH="1">
          <a:off x="3838575" y="714375"/>
          <a:ext cx="85726" cy="1809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10</xdr:row>
      <xdr:rowOff>19050</xdr:rowOff>
    </xdr:from>
    <xdr:to>
      <xdr:col>6</xdr:col>
      <xdr:colOff>257175</xdr:colOff>
      <xdr:row>10</xdr:row>
      <xdr:rowOff>123825</xdr:rowOff>
    </xdr:to>
    <xdr:cxnSp macro="">
      <xdr:nvCxnSpPr>
        <xdr:cNvPr id="12" name="Rett linje 11"/>
        <xdr:cNvCxnSpPr/>
      </xdr:nvCxnSpPr>
      <xdr:spPr>
        <a:xfrm flipH="1">
          <a:off x="4667250" y="1924050"/>
          <a:ext cx="161925" cy="1047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10</xdr:row>
      <xdr:rowOff>171450</xdr:rowOff>
    </xdr:from>
    <xdr:to>
      <xdr:col>6</xdr:col>
      <xdr:colOff>285750</xdr:colOff>
      <xdr:row>11</xdr:row>
      <xdr:rowOff>95250</xdr:rowOff>
    </xdr:to>
    <xdr:cxnSp macro="">
      <xdr:nvCxnSpPr>
        <xdr:cNvPr id="13" name="Rett linje 12"/>
        <xdr:cNvCxnSpPr/>
      </xdr:nvCxnSpPr>
      <xdr:spPr>
        <a:xfrm flipH="1">
          <a:off x="4705350" y="2076450"/>
          <a:ext cx="152400" cy="1143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228601</xdr:colOff>
      <xdr:row>11</xdr:row>
      <xdr:rowOff>57150</xdr:rowOff>
    </xdr:from>
    <xdr:to>
      <xdr:col>6</xdr:col>
      <xdr:colOff>361950</xdr:colOff>
      <xdr:row>12</xdr:row>
      <xdr:rowOff>15501</xdr:rowOff>
    </xdr:to>
    <xdr:cxnSp macro="">
      <xdr:nvCxnSpPr>
        <xdr:cNvPr id="14" name="Rett linje 13"/>
        <xdr:cNvCxnSpPr/>
      </xdr:nvCxnSpPr>
      <xdr:spPr>
        <a:xfrm flipH="1">
          <a:off x="4800601" y="2152650"/>
          <a:ext cx="133349" cy="1488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10</xdr:row>
      <xdr:rowOff>142875</xdr:rowOff>
    </xdr:from>
    <xdr:to>
      <xdr:col>1</xdr:col>
      <xdr:colOff>666749</xdr:colOff>
      <xdr:row>11</xdr:row>
      <xdr:rowOff>152400</xdr:rowOff>
    </xdr:to>
    <xdr:cxnSp macro="">
      <xdr:nvCxnSpPr>
        <xdr:cNvPr id="22" name="Rett linje 21"/>
        <xdr:cNvCxnSpPr/>
      </xdr:nvCxnSpPr>
      <xdr:spPr>
        <a:xfrm flipH="1">
          <a:off x="1333500" y="2047875"/>
          <a:ext cx="95249" cy="2000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14</xdr:row>
      <xdr:rowOff>0</xdr:rowOff>
    </xdr:from>
    <xdr:to>
      <xdr:col>3</xdr:col>
      <xdr:colOff>742950</xdr:colOff>
      <xdr:row>14</xdr:row>
      <xdr:rowOff>114301</xdr:rowOff>
    </xdr:to>
    <xdr:cxnSp macro="">
      <xdr:nvCxnSpPr>
        <xdr:cNvPr id="24" name="Rett linje 23"/>
        <xdr:cNvCxnSpPr/>
      </xdr:nvCxnSpPr>
      <xdr:spPr>
        <a:xfrm flipV="1">
          <a:off x="2876550" y="2667000"/>
          <a:ext cx="152400" cy="1143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38100</xdr:colOff>
      <xdr:row>35</xdr:row>
      <xdr:rowOff>115434</xdr:rowOff>
    </xdr:to>
    <xdr:pic>
      <xdr:nvPicPr>
        <xdr:cNvPr id="9" name="Bild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8100" cy="6782934"/>
        </a:xfrm>
        <a:prstGeom prst="rect">
          <a:avLst/>
        </a:prstGeom>
      </xdr:spPr>
    </xdr:pic>
    <xdr:clientData/>
  </xdr:twoCellAnchor>
  <xdr:twoCellAnchor>
    <xdr:from>
      <xdr:col>4</xdr:col>
      <xdr:colOff>600076</xdr:colOff>
      <xdr:row>16</xdr:row>
      <xdr:rowOff>9525</xdr:rowOff>
    </xdr:from>
    <xdr:to>
      <xdr:col>4</xdr:col>
      <xdr:colOff>752475</xdr:colOff>
      <xdr:row>16</xdr:row>
      <xdr:rowOff>114300</xdr:rowOff>
    </xdr:to>
    <xdr:cxnSp macro="">
      <xdr:nvCxnSpPr>
        <xdr:cNvPr id="3" name="Rett linje 2"/>
        <xdr:cNvCxnSpPr/>
      </xdr:nvCxnSpPr>
      <xdr:spPr>
        <a:xfrm flipH="1">
          <a:off x="3648076" y="3057525"/>
          <a:ext cx="152399" cy="1047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9526</xdr:colOff>
      <xdr:row>17</xdr:row>
      <xdr:rowOff>66675</xdr:rowOff>
    </xdr:from>
    <xdr:to>
      <xdr:col>5</xdr:col>
      <xdr:colOff>152400</xdr:colOff>
      <xdr:row>17</xdr:row>
      <xdr:rowOff>184524</xdr:rowOff>
    </xdr:to>
    <xdr:cxnSp macro="">
      <xdr:nvCxnSpPr>
        <xdr:cNvPr id="4" name="Rett linje 3"/>
        <xdr:cNvCxnSpPr/>
      </xdr:nvCxnSpPr>
      <xdr:spPr>
        <a:xfrm flipH="1">
          <a:off x="3819526" y="3305175"/>
          <a:ext cx="142874" cy="11784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695326</xdr:colOff>
      <xdr:row>16</xdr:row>
      <xdr:rowOff>133350</xdr:rowOff>
    </xdr:from>
    <xdr:to>
      <xdr:col>5</xdr:col>
      <xdr:colOff>85725</xdr:colOff>
      <xdr:row>17</xdr:row>
      <xdr:rowOff>60699</xdr:rowOff>
    </xdr:to>
    <xdr:cxnSp macro="">
      <xdr:nvCxnSpPr>
        <xdr:cNvPr id="5" name="Rett linje 4"/>
        <xdr:cNvCxnSpPr/>
      </xdr:nvCxnSpPr>
      <xdr:spPr>
        <a:xfrm flipH="1">
          <a:off x="3743326" y="3181350"/>
          <a:ext cx="152399" cy="11784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76201</xdr:colOff>
      <xdr:row>18</xdr:row>
      <xdr:rowOff>19050</xdr:rowOff>
    </xdr:from>
    <xdr:to>
      <xdr:col>5</xdr:col>
      <xdr:colOff>228600</xdr:colOff>
      <xdr:row>18</xdr:row>
      <xdr:rowOff>127374</xdr:rowOff>
    </xdr:to>
    <xdr:cxnSp macro="">
      <xdr:nvCxnSpPr>
        <xdr:cNvPr id="6" name="Rett linje 5"/>
        <xdr:cNvCxnSpPr/>
      </xdr:nvCxnSpPr>
      <xdr:spPr>
        <a:xfrm flipH="1">
          <a:off x="3886201" y="3448050"/>
          <a:ext cx="152399" cy="10832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161926</xdr:colOff>
      <xdr:row>18</xdr:row>
      <xdr:rowOff>133350</xdr:rowOff>
    </xdr:from>
    <xdr:to>
      <xdr:col>5</xdr:col>
      <xdr:colOff>314325</xdr:colOff>
      <xdr:row>19</xdr:row>
      <xdr:rowOff>41649</xdr:rowOff>
    </xdr:to>
    <xdr:cxnSp macro="">
      <xdr:nvCxnSpPr>
        <xdr:cNvPr id="7" name="Rett linje 6"/>
        <xdr:cNvCxnSpPr/>
      </xdr:nvCxnSpPr>
      <xdr:spPr>
        <a:xfrm flipH="1">
          <a:off x="3971926" y="3562350"/>
          <a:ext cx="152399" cy="9879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257177</xdr:colOff>
      <xdr:row>19</xdr:row>
      <xdr:rowOff>95250</xdr:rowOff>
    </xdr:from>
    <xdr:to>
      <xdr:col>5</xdr:col>
      <xdr:colOff>409575</xdr:colOff>
      <xdr:row>19</xdr:row>
      <xdr:rowOff>184524</xdr:rowOff>
    </xdr:to>
    <xdr:cxnSp macro="">
      <xdr:nvCxnSpPr>
        <xdr:cNvPr id="8" name="Rett linje 7"/>
        <xdr:cNvCxnSpPr/>
      </xdr:nvCxnSpPr>
      <xdr:spPr>
        <a:xfrm flipH="1">
          <a:off x="4067177" y="3714750"/>
          <a:ext cx="152398" cy="8927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19</xdr:row>
      <xdr:rowOff>32125</xdr:rowOff>
    </xdr:from>
    <xdr:to>
      <xdr:col>8</xdr:col>
      <xdr:colOff>0</xdr:colOff>
      <xdr:row>23</xdr:row>
      <xdr:rowOff>85725</xdr:rowOff>
    </xdr:to>
    <xdr:sp macro="" textlink="">
      <xdr:nvSpPr>
        <xdr:cNvPr id="10" name="Bildeforklaring med linje 1 9"/>
        <xdr:cNvSpPr/>
      </xdr:nvSpPr>
      <xdr:spPr>
        <a:xfrm>
          <a:off x="4667250" y="3651625"/>
          <a:ext cx="1428750" cy="815600"/>
        </a:xfrm>
        <a:prstGeom prst="borderCallout1">
          <a:avLst>
            <a:gd name="adj1" fmla="val 19461"/>
            <a:gd name="adj2" fmla="val -3261"/>
            <a:gd name="adj3" fmla="val -30036"/>
            <a:gd name="adj4" fmla="val -34271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>
              <a:solidFill>
                <a:sysClr val="windowText" lastClr="000000"/>
              </a:solidFill>
            </a:rPr>
            <a:t>9 garn enkeltvis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2-8m (?) djupne.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64 røyr gj.sn 78,1 gr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40 aure gj.sn 75,0 gr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752474</xdr:colOff>
      <xdr:row>0</xdr:row>
      <xdr:rowOff>0</xdr:rowOff>
    </xdr:from>
    <xdr:to>
      <xdr:col>12</xdr:col>
      <xdr:colOff>114299</xdr:colOff>
      <xdr:row>36</xdr:row>
      <xdr:rowOff>862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4" y="0"/>
          <a:ext cx="7743825" cy="6858862"/>
        </a:xfrm>
        <a:prstGeom prst="rect">
          <a:avLst/>
        </a:prstGeom>
      </xdr:spPr>
    </xdr:pic>
    <xdr:clientData/>
  </xdr:twoCellAnchor>
  <xdr:twoCellAnchor>
    <xdr:from>
      <xdr:col>9</xdr:col>
      <xdr:colOff>295275</xdr:colOff>
      <xdr:row>18</xdr:row>
      <xdr:rowOff>19050</xdr:rowOff>
    </xdr:from>
    <xdr:to>
      <xdr:col>9</xdr:col>
      <xdr:colOff>552450</xdr:colOff>
      <xdr:row>20</xdr:row>
      <xdr:rowOff>9525</xdr:rowOff>
    </xdr:to>
    <xdr:cxnSp macro="">
      <xdr:nvCxnSpPr>
        <xdr:cNvPr id="4" name="Rett linje 3"/>
        <xdr:cNvCxnSpPr/>
      </xdr:nvCxnSpPr>
      <xdr:spPr>
        <a:xfrm flipH="1">
          <a:off x="7153275" y="3448050"/>
          <a:ext cx="257175" cy="3714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523875</xdr:colOff>
      <xdr:row>18</xdr:row>
      <xdr:rowOff>161925</xdr:rowOff>
    </xdr:from>
    <xdr:to>
      <xdr:col>9</xdr:col>
      <xdr:colOff>638176</xdr:colOff>
      <xdr:row>19</xdr:row>
      <xdr:rowOff>133350</xdr:rowOff>
    </xdr:to>
    <xdr:cxnSp macro="">
      <xdr:nvCxnSpPr>
        <xdr:cNvPr id="8" name="Rett linje 7"/>
        <xdr:cNvCxnSpPr/>
      </xdr:nvCxnSpPr>
      <xdr:spPr>
        <a:xfrm flipH="1">
          <a:off x="7381875" y="3590925"/>
          <a:ext cx="114301" cy="1619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19</xdr:row>
      <xdr:rowOff>127374</xdr:rowOff>
    </xdr:from>
    <xdr:to>
      <xdr:col>10</xdr:col>
      <xdr:colOff>133351</xdr:colOff>
      <xdr:row>20</xdr:row>
      <xdr:rowOff>98799</xdr:rowOff>
    </xdr:to>
    <xdr:cxnSp macro="">
      <xdr:nvCxnSpPr>
        <xdr:cNvPr id="12" name="Rett linje 11"/>
        <xdr:cNvCxnSpPr/>
      </xdr:nvCxnSpPr>
      <xdr:spPr>
        <a:xfrm flipH="1">
          <a:off x="7639050" y="3746874"/>
          <a:ext cx="114301" cy="1619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657225</xdr:colOff>
      <xdr:row>19</xdr:row>
      <xdr:rowOff>60699</xdr:rowOff>
    </xdr:from>
    <xdr:to>
      <xdr:col>10</xdr:col>
      <xdr:colOff>9526</xdr:colOff>
      <xdr:row>20</xdr:row>
      <xdr:rowOff>32124</xdr:rowOff>
    </xdr:to>
    <xdr:cxnSp macro="">
      <xdr:nvCxnSpPr>
        <xdr:cNvPr id="14" name="Rett linje 13"/>
        <xdr:cNvCxnSpPr/>
      </xdr:nvCxnSpPr>
      <xdr:spPr>
        <a:xfrm flipH="1">
          <a:off x="7515225" y="3680199"/>
          <a:ext cx="114301" cy="1619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20</xdr:row>
      <xdr:rowOff>22599</xdr:rowOff>
    </xdr:from>
    <xdr:to>
      <xdr:col>10</xdr:col>
      <xdr:colOff>285751</xdr:colOff>
      <xdr:row>20</xdr:row>
      <xdr:rowOff>184524</xdr:rowOff>
    </xdr:to>
    <xdr:cxnSp macro="">
      <xdr:nvCxnSpPr>
        <xdr:cNvPr id="15" name="Rett linje 14"/>
        <xdr:cNvCxnSpPr/>
      </xdr:nvCxnSpPr>
      <xdr:spPr>
        <a:xfrm flipH="1">
          <a:off x="7791450" y="3832599"/>
          <a:ext cx="114301" cy="1619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20</xdr:row>
      <xdr:rowOff>98799</xdr:rowOff>
    </xdr:from>
    <xdr:to>
      <xdr:col>10</xdr:col>
      <xdr:colOff>419101</xdr:colOff>
      <xdr:row>21</xdr:row>
      <xdr:rowOff>70224</xdr:rowOff>
    </xdr:to>
    <xdr:cxnSp macro="">
      <xdr:nvCxnSpPr>
        <xdr:cNvPr id="16" name="Rett linje 15"/>
        <xdr:cNvCxnSpPr/>
      </xdr:nvCxnSpPr>
      <xdr:spPr>
        <a:xfrm flipH="1">
          <a:off x="7924800" y="3908799"/>
          <a:ext cx="114301" cy="1619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466725</xdr:colOff>
      <xdr:row>20</xdr:row>
      <xdr:rowOff>174999</xdr:rowOff>
    </xdr:from>
    <xdr:to>
      <xdr:col>10</xdr:col>
      <xdr:colOff>581026</xdr:colOff>
      <xdr:row>21</xdr:row>
      <xdr:rowOff>146424</xdr:rowOff>
    </xdr:to>
    <xdr:cxnSp macro="">
      <xdr:nvCxnSpPr>
        <xdr:cNvPr id="17" name="Rett linje 16"/>
        <xdr:cNvCxnSpPr/>
      </xdr:nvCxnSpPr>
      <xdr:spPr>
        <a:xfrm flipH="1">
          <a:off x="8086725" y="3984999"/>
          <a:ext cx="114301" cy="1619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571500</xdr:colOff>
      <xdr:row>21</xdr:row>
      <xdr:rowOff>104774</xdr:rowOff>
    </xdr:from>
    <xdr:to>
      <xdr:col>9</xdr:col>
      <xdr:colOff>600075</xdr:colOff>
      <xdr:row>25</xdr:row>
      <xdr:rowOff>133350</xdr:rowOff>
    </xdr:to>
    <xdr:sp macro="" textlink="">
      <xdr:nvSpPr>
        <xdr:cNvPr id="19" name="Bildeforklaring med linje 1 18"/>
        <xdr:cNvSpPr/>
      </xdr:nvSpPr>
      <xdr:spPr>
        <a:xfrm>
          <a:off x="5905500" y="4105274"/>
          <a:ext cx="1552575" cy="790576"/>
        </a:xfrm>
        <a:prstGeom prst="borderCallout1">
          <a:avLst>
            <a:gd name="adj1" fmla="val -1456"/>
            <a:gd name="adj2" fmla="val 64530"/>
            <a:gd name="adj3" fmla="val -28989"/>
            <a:gd name="adj4" fmla="val 75047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>
              <a:solidFill>
                <a:sysClr val="windowText" lastClr="000000"/>
              </a:solidFill>
            </a:rPr>
            <a:t>3 garn i lenke 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4-15m (?) djupne.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Lite fisk på det</a:t>
          </a:r>
          <a:r>
            <a:rPr lang="nb-NO" sz="1100" baseline="0">
              <a:solidFill>
                <a:sysClr val="windowText" lastClr="000000"/>
              </a:solidFill>
            </a:rPr>
            <a:t> djupaste garnet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647700</xdr:colOff>
      <xdr:row>23</xdr:row>
      <xdr:rowOff>70225</xdr:rowOff>
    </xdr:from>
    <xdr:to>
      <xdr:col>11</xdr:col>
      <xdr:colOff>381000</xdr:colOff>
      <xdr:row>25</xdr:row>
      <xdr:rowOff>133351</xdr:rowOff>
    </xdr:to>
    <xdr:sp macro="" textlink="">
      <xdr:nvSpPr>
        <xdr:cNvPr id="20" name="Bildeforklaring med linje 1 19"/>
        <xdr:cNvSpPr/>
      </xdr:nvSpPr>
      <xdr:spPr>
        <a:xfrm>
          <a:off x="7505700" y="4451725"/>
          <a:ext cx="1257300" cy="444126"/>
        </a:xfrm>
        <a:prstGeom prst="borderCallout1">
          <a:avLst>
            <a:gd name="adj1" fmla="val -1985"/>
            <a:gd name="adj2" fmla="val 26284"/>
            <a:gd name="adj3" fmla="val -70550"/>
            <a:gd name="adj4" fmla="val 26093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>
              <a:solidFill>
                <a:sysClr val="windowText" lastClr="000000"/>
              </a:solidFill>
            </a:rPr>
            <a:t>6 garn enkeltvis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4-10m (?) djupne.</a:t>
          </a:r>
        </a:p>
      </xdr:txBody>
    </xdr:sp>
    <xdr:clientData/>
  </xdr:twoCellAnchor>
  <xdr:oneCellAnchor>
    <xdr:from>
      <xdr:col>8</xdr:col>
      <xdr:colOff>76200</xdr:colOff>
      <xdr:row>26</xdr:row>
      <xdr:rowOff>180975</xdr:rowOff>
    </xdr:from>
    <xdr:ext cx="1393779" cy="436786"/>
    <xdr:sp macro="" textlink="">
      <xdr:nvSpPr>
        <xdr:cNvPr id="21" name="TekstSylinder 20"/>
        <xdr:cNvSpPr txBox="1"/>
      </xdr:nvSpPr>
      <xdr:spPr>
        <a:xfrm>
          <a:off x="6172200" y="5133975"/>
          <a:ext cx="1393779" cy="43678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304 røyr gj.sn 29,6 gr</a:t>
          </a:r>
          <a:br>
            <a:rPr lang="nb-NO" sz="1100"/>
          </a:br>
          <a:r>
            <a:rPr lang="nb-NO" sz="1100"/>
            <a:t>46 aure gj.sn 65,2 gr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10</xdr:col>
      <xdr:colOff>26067</xdr:colOff>
      <xdr:row>35</xdr:row>
      <xdr:rowOff>114301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7646067" cy="6772276"/>
        </a:xfrm>
        <a:prstGeom prst="rect">
          <a:avLst/>
        </a:prstGeom>
      </xdr:spPr>
    </xdr:pic>
    <xdr:clientData/>
  </xdr:twoCellAnchor>
  <xdr:twoCellAnchor>
    <xdr:from>
      <xdr:col>6</xdr:col>
      <xdr:colOff>285750</xdr:colOff>
      <xdr:row>22</xdr:row>
      <xdr:rowOff>44075</xdr:rowOff>
    </xdr:from>
    <xdr:to>
      <xdr:col>8</xdr:col>
      <xdr:colOff>314325</xdr:colOff>
      <xdr:row>27</xdr:row>
      <xdr:rowOff>95250</xdr:rowOff>
    </xdr:to>
    <xdr:sp macro="" textlink="">
      <xdr:nvSpPr>
        <xdr:cNvPr id="6" name="Bildeforklaring med linje 1 5"/>
        <xdr:cNvSpPr/>
      </xdr:nvSpPr>
      <xdr:spPr>
        <a:xfrm>
          <a:off x="4857750" y="4235075"/>
          <a:ext cx="1552575" cy="1003675"/>
        </a:xfrm>
        <a:prstGeom prst="borderCallout1">
          <a:avLst>
            <a:gd name="adj1" fmla="val -1456"/>
            <a:gd name="adj2" fmla="val 64530"/>
            <a:gd name="adj3" fmla="val -28989"/>
            <a:gd name="adj4" fmla="val 75047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>2 og 2 garn i lenke 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3-15m (?) djupne.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206 røyr gj.sn 63,1 gr</a:t>
          </a:r>
          <a:b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48 aure gj.sn 62,5 gr</a:t>
          </a:r>
          <a:endParaRPr lang="nb-NO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590550</xdr:colOff>
      <xdr:row>18</xdr:row>
      <xdr:rowOff>161925</xdr:rowOff>
    </xdr:from>
    <xdr:to>
      <xdr:col>7</xdr:col>
      <xdr:colOff>704851</xdr:colOff>
      <xdr:row>19</xdr:row>
      <xdr:rowOff>133350</xdr:rowOff>
    </xdr:to>
    <xdr:cxnSp macro="">
      <xdr:nvCxnSpPr>
        <xdr:cNvPr id="8" name="Rett linje 7"/>
        <xdr:cNvCxnSpPr/>
      </xdr:nvCxnSpPr>
      <xdr:spPr>
        <a:xfrm flipH="1">
          <a:off x="5924550" y="3590925"/>
          <a:ext cx="114301" cy="1619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19</xdr:row>
      <xdr:rowOff>79749</xdr:rowOff>
    </xdr:from>
    <xdr:to>
      <xdr:col>8</xdr:col>
      <xdr:colOff>133351</xdr:colOff>
      <xdr:row>20</xdr:row>
      <xdr:rowOff>51174</xdr:rowOff>
    </xdr:to>
    <xdr:cxnSp macro="">
      <xdr:nvCxnSpPr>
        <xdr:cNvPr id="9" name="Rett linje 8"/>
        <xdr:cNvCxnSpPr/>
      </xdr:nvCxnSpPr>
      <xdr:spPr>
        <a:xfrm flipH="1">
          <a:off x="6115050" y="3699249"/>
          <a:ext cx="114301" cy="1619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19</xdr:row>
      <xdr:rowOff>22599</xdr:rowOff>
    </xdr:from>
    <xdr:to>
      <xdr:col>8</xdr:col>
      <xdr:colOff>38101</xdr:colOff>
      <xdr:row>19</xdr:row>
      <xdr:rowOff>184524</xdr:rowOff>
    </xdr:to>
    <xdr:cxnSp macro="">
      <xdr:nvCxnSpPr>
        <xdr:cNvPr id="10" name="Rett linje 9"/>
        <xdr:cNvCxnSpPr/>
      </xdr:nvCxnSpPr>
      <xdr:spPr>
        <a:xfrm flipH="1">
          <a:off x="6019800" y="3642099"/>
          <a:ext cx="114301" cy="1619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19</xdr:row>
      <xdr:rowOff>136899</xdr:rowOff>
    </xdr:from>
    <xdr:to>
      <xdr:col>8</xdr:col>
      <xdr:colOff>228601</xdr:colOff>
      <xdr:row>20</xdr:row>
      <xdr:rowOff>108324</xdr:rowOff>
    </xdr:to>
    <xdr:cxnSp macro="">
      <xdr:nvCxnSpPr>
        <xdr:cNvPr id="11" name="Rett linje 10"/>
        <xdr:cNvCxnSpPr/>
      </xdr:nvCxnSpPr>
      <xdr:spPr>
        <a:xfrm flipH="1">
          <a:off x="6210300" y="3756399"/>
          <a:ext cx="114301" cy="1619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19</xdr:row>
      <xdr:rowOff>184524</xdr:rowOff>
    </xdr:from>
    <xdr:to>
      <xdr:col>8</xdr:col>
      <xdr:colOff>323851</xdr:colOff>
      <xdr:row>20</xdr:row>
      <xdr:rowOff>155949</xdr:rowOff>
    </xdr:to>
    <xdr:cxnSp macro="">
      <xdr:nvCxnSpPr>
        <xdr:cNvPr id="12" name="Rett linje 11"/>
        <xdr:cNvCxnSpPr/>
      </xdr:nvCxnSpPr>
      <xdr:spPr>
        <a:xfrm flipH="1">
          <a:off x="6305550" y="3804024"/>
          <a:ext cx="114301" cy="1619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9</xdr:col>
      <xdr:colOff>680525</xdr:colOff>
      <xdr:row>35</xdr:row>
      <xdr:rowOff>9525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538524" cy="6677024"/>
        </a:xfrm>
        <a:prstGeom prst="rect">
          <a:avLst/>
        </a:prstGeom>
      </xdr:spPr>
    </xdr:pic>
    <xdr:clientData/>
  </xdr:twoCellAnchor>
  <xdr:twoCellAnchor>
    <xdr:from>
      <xdr:col>6</xdr:col>
      <xdr:colOff>219076</xdr:colOff>
      <xdr:row>21</xdr:row>
      <xdr:rowOff>129801</xdr:rowOff>
    </xdr:from>
    <xdr:to>
      <xdr:col>8</xdr:col>
      <xdr:colOff>247651</xdr:colOff>
      <xdr:row>26</xdr:row>
      <xdr:rowOff>180976</xdr:rowOff>
    </xdr:to>
    <xdr:sp macro="" textlink="">
      <xdr:nvSpPr>
        <xdr:cNvPr id="3" name="Bildeforklaring med linje 1 2"/>
        <xdr:cNvSpPr/>
      </xdr:nvSpPr>
      <xdr:spPr>
        <a:xfrm>
          <a:off x="4791076" y="4130301"/>
          <a:ext cx="1552575" cy="1003675"/>
        </a:xfrm>
        <a:prstGeom prst="borderCallout1">
          <a:avLst>
            <a:gd name="adj1" fmla="val -1456"/>
            <a:gd name="adj2" fmla="val 64530"/>
            <a:gd name="adj3" fmla="val -28989"/>
            <a:gd name="adj4" fmla="val 75047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>2 og 2 garn i lenke 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3-15m (?) djupne.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233 røyr gj.sn 60,1 gr</a:t>
          </a:r>
          <a:b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 aure gj.sn 85,7 gr</a:t>
          </a:r>
          <a:endParaRPr lang="nb-NO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638176</xdr:colOff>
      <xdr:row>18</xdr:row>
      <xdr:rowOff>142876</xdr:rowOff>
    </xdr:from>
    <xdr:to>
      <xdr:col>7</xdr:col>
      <xdr:colOff>752477</xdr:colOff>
      <xdr:row>19</xdr:row>
      <xdr:rowOff>114301</xdr:rowOff>
    </xdr:to>
    <xdr:cxnSp macro="">
      <xdr:nvCxnSpPr>
        <xdr:cNvPr id="4" name="Rett linje 3"/>
        <xdr:cNvCxnSpPr/>
      </xdr:nvCxnSpPr>
      <xdr:spPr>
        <a:xfrm flipH="1">
          <a:off x="5972176" y="3571876"/>
          <a:ext cx="114301" cy="1619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66676</xdr:colOff>
      <xdr:row>19</xdr:row>
      <xdr:rowOff>60700</xdr:rowOff>
    </xdr:from>
    <xdr:to>
      <xdr:col>8</xdr:col>
      <xdr:colOff>180977</xdr:colOff>
      <xdr:row>20</xdr:row>
      <xdr:rowOff>32125</xdr:rowOff>
    </xdr:to>
    <xdr:cxnSp macro="">
      <xdr:nvCxnSpPr>
        <xdr:cNvPr id="5" name="Rett linje 4"/>
        <xdr:cNvCxnSpPr/>
      </xdr:nvCxnSpPr>
      <xdr:spPr>
        <a:xfrm flipH="1">
          <a:off x="6162676" y="3680200"/>
          <a:ext cx="114301" cy="1619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733426</xdr:colOff>
      <xdr:row>19</xdr:row>
      <xdr:rowOff>3550</xdr:rowOff>
    </xdr:from>
    <xdr:to>
      <xdr:col>8</xdr:col>
      <xdr:colOff>85727</xdr:colOff>
      <xdr:row>19</xdr:row>
      <xdr:rowOff>165475</xdr:rowOff>
    </xdr:to>
    <xdr:cxnSp macro="">
      <xdr:nvCxnSpPr>
        <xdr:cNvPr id="6" name="Rett linje 5"/>
        <xdr:cNvCxnSpPr/>
      </xdr:nvCxnSpPr>
      <xdr:spPr>
        <a:xfrm flipH="1">
          <a:off x="6067426" y="3623050"/>
          <a:ext cx="114301" cy="1619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171451</xdr:colOff>
      <xdr:row>19</xdr:row>
      <xdr:rowOff>108325</xdr:rowOff>
    </xdr:from>
    <xdr:to>
      <xdr:col>8</xdr:col>
      <xdr:colOff>285752</xdr:colOff>
      <xdr:row>20</xdr:row>
      <xdr:rowOff>79750</xdr:rowOff>
    </xdr:to>
    <xdr:cxnSp macro="">
      <xdr:nvCxnSpPr>
        <xdr:cNvPr id="7" name="Rett linje 6"/>
        <xdr:cNvCxnSpPr/>
      </xdr:nvCxnSpPr>
      <xdr:spPr>
        <a:xfrm flipH="1">
          <a:off x="6267451" y="3727825"/>
          <a:ext cx="114301" cy="1619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266701</xdr:colOff>
      <xdr:row>19</xdr:row>
      <xdr:rowOff>165475</xdr:rowOff>
    </xdr:from>
    <xdr:to>
      <xdr:col>8</xdr:col>
      <xdr:colOff>381002</xdr:colOff>
      <xdr:row>20</xdr:row>
      <xdr:rowOff>136900</xdr:rowOff>
    </xdr:to>
    <xdr:cxnSp macro="">
      <xdr:nvCxnSpPr>
        <xdr:cNvPr id="8" name="Rett linje 7"/>
        <xdr:cNvCxnSpPr/>
      </xdr:nvCxnSpPr>
      <xdr:spPr>
        <a:xfrm flipH="1">
          <a:off x="6362701" y="3784975"/>
          <a:ext cx="114301" cy="1619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680524</xdr:colOff>
      <xdr:row>35</xdr:row>
      <xdr:rowOff>9524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8524" cy="6677024"/>
        </a:xfrm>
        <a:prstGeom prst="rect">
          <a:avLst/>
        </a:prstGeom>
      </xdr:spPr>
    </xdr:pic>
    <xdr:clientData/>
  </xdr:twoCellAnchor>
  <xdr:twoCellAnchor>
    <xdr:from>
      <xdr:col>5</xdr:col>
      <xdr:colOff>123825</xdr:colOff>
      <xdr:row>15</xdr:row>
      <xdr:rowOff>120275</xdr:rowOff>
    </xdr:from>
    <xdr:to>
      <xdr:col>7</xdr:col>
      <xdr:colOff>152400</xdr:colOff>
      <xdr:row>20</xdr:row>
      <xdr:rowOff>171450</xdr:rowOff>
    </xdr:to>
    <xdr:sp macro="" textlink="">
      <xdr:nvSpPr>
        <xdr:cNvPr id="3" name="Bildeforklaring med linje 1 2"/>
        <xdr:cNvSpPr/>
      </xdr:nvSpPr>
      <xdr:spPr>
        <a:xfrm>
          <a:off x="3933825" y="2977775"/>
          <a:ext cx="1552575" cy="1003675"/>
        </a:xfrm>
        <a:prstGeom prst="borderCallout1">
          <a:avLst>
            <a:gd name="adj1" fmla="val -4303"/>
            <a:gd name="adj2" fmla="val 52874"/>
            <a:gd name="adj3" fmla="val -58408"/>
            <a:gd name="adj4" fmla="val 59710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>2 og 2 garn i lenke 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6-20m (?) djupne.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104 røyr gj.sn 48,1 gr</a:t>
          </a:r>
          <a:b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 aure gj.sn 60,0 gr</a:t>
          </a:r>
          <a:endParaRPr lang="nb-NO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142875</xdr:colOff>
      <xdr:row>10</xdr:row>
      <xdr:rowOff>142875</xdr:rowOff>
    </xdr:from>
    <xdr:to>
      <xdr:col>6</xdr:col>
      <xdr:colOff>314327</xdr:colOff>
      <xdr:row>11</xdr:row>
      <xdr:rowOff>47625</xdr:rowOff>
    </xdr:to>
    <xdr:cxnSp macro="">
      <xdr:nvCxnSpPr>
        <xdr:cNvPr id="4" name="Rett linje 3"/>
        <xdr:cNvCxnSpPr/>
      </xdr:nvCxnSpPr>
      <xdr:spPr>
        <a:xfrm flipH="1">
          <a:off x="4714875" y="2047875"/>
          <a:ext cx="171452" cy="952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314325</xdr:colOff>
      <xdr:row>11</xdr:row>
      <xdr:rowOff>60699</xdr:rowOff>
    </xdr:from>
    <xdr:to>
      <xdr:col>6</xdr:col>
      <xdr:colOff>447677</xdr:colOff>
      <xdr:row>11</xdr:row>
      <xdr:rowOff>161925</xdr:rowOff>
    </xdr:to>
    <xdr:cxnSp macro="">
      <xdr:nvCxnSpPr>
        <xdr:cNvPr id="5" name="Rett linje 4"/>
        <xdr:cNvCxnSpPr/>
      </xdr:nvCxnSpPr>
      <xdr:spPr>
        <a:xfrm flipH="1">
          <a:off x="4886325" y="2156199"/>
          <a:ext cx="133352" cy="1012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11</xdr:row>
      <xdr:rowOff>13074</xdr:rowOff>
    </xdr:from>
    <xdr:to>
      <xdr:col>6</xdr:col>
      <xdr:colOff>371477</xdr:colOff>
      <xdr:row>11</xdr:row>
      <xdr:rowOff>114300</xdr:rowOff>
    </xdr:to>
    <xdr:cxnSp macro="">
      <xdr:nvCxnSpPr>
        <xdr:cNvPr id="6" name="Rett linje 5"/>
        <xdr:cNvCxnSpPr/>
      </xdr:nvCxnSpPr>
      <xdr:spPr>
        <a:xfrm flipH="1">
          <a:off x="4781550" y="2108574"/>
          <a:ext cx="161927" cy="1012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371475</xdr:colOff>
      <xdr:row>11</xdr:row>
      <xdr:rowOff>108324</xdr:rowOff>
    </xdr:from>
    <xdr:to>
      <xdr:col>6</xdr:col>
      <xdr:colOff>523877</xdr:colOff>
      <xdr:row>12</xdr:row>
      <xdr:rowOff>38100</xdr:rowOff>
    </xdr:to>
    <xdr:cxnSp macro="">
      <xdr:nvCxnSpPr>
        <xdr:cNvPr id="7" name="Rett linje 6"/>
        <xdr:cNvCxnSpPr/>
      </xdr:nvCxnSpPr>
      <xdr:spPr>
        <a:xfrm flipH="1">
          <a:off x="4943475" y="2203824"/>
          <a:ext cx="152402" cy="12027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12</xdr:row>
      <xdr:rowOff>60699</xdr:rowOff>
    </xdr:from>
    <xdr:to>
      <xdr:col>6</xdr:col>
      <xdr:colOff>495302</xdr:colOff>
      <xdr:row>12</xdr:row>
      <xdr:rowOff>161925</xdr:rowOff>
    </xdr:to>
    <xdr:cxnSp macro="">
      <xdr:nvCxnSpPr>
        <xdr:cNvPr id="8" name="Rett linje 7"/>
        <xdr:cNvCxnSpPr/>
      </xdr:nvCxnSpPr>
      <xdr:spPr>
        <a:xfrm flipH="1">
          <a:off x="4933950" y="2346699"/>
          <a:ext cx="133352" cy="1012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680524</xdr:colOff>
      <xdr:row>35</xdr:row>
      <xdr:rowOff>9524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8524" cy="6677024"/>
        </a:xfrm>
        <a:prstGeom prst="rect">
          <a:avLst/>
        </a:prstGeom>
      </xdr:spPr>
    </xdr:pic>
    <xdr:clientData/>
  </xdr:twoCellAnchor>
  <xdr:twoCellAnchor>
    <xdr:from>
      <xdr:col>6</xdr:col>
      <xdr:colOff>590550</xdr:colOff>
      <xdr:row>18</xdr:row>
      <xdr:rowOff>0</xdr:rowOff>
    </xdr:from>
    <xdr:to>
      <xdr:col>8</xdr:col>
      <xdr:colOff>619125</xdr:colOff>
      <xdr:row>26</xdr:row>
      <xdr:rowOff>161925</xdr:rowOff>
    </xdr:to>
    <xdr:sp macro="" textlink="">
      <xdr:nvSpPr>
        <xdr:cNvPr id="3" name="Bildeforklaring med linje 1 2"/>
        <xdr:cNvSpPr/>
      </xdr:nvSpPr>
      <xdr:spPr>
        <a:xfrm>
          <a:off x="5162550" y="3429000"/>
          <a:ext cx="1552575" cy="1685925"/>
        </a:xfrm>
        <a:prstGeom prst="borderCallout1">
          <a:avLst>
            <a:gd name="adj1" fmla="val 41250"/>
            <a:gd name="adj2" fmla="val -1727"/>
            <a:gd name="adj3" fmla="val 56423"/>
            <a:gd name="adj4" fmla="val -37222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>2 og 2 garn i lenke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1: 3-12m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2: 3-9m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3: 5-10m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4: 5-15m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>5: 5-23m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98 røyr gj.sn 67,3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g</a:t>
          </a: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</a:t>
          </a:r>
          <a:b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13 aure gj.sn 46,2 gr</a:t>
          </a:r>
          <a:endParaRPr lang="nb-NO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352425</xdr:colOff>
      <xdr:row>22</xdr:row>
      <xdr:rowOff>38100</xdr:rowOff>
    </xdr:from>
    <xdr:to>
      <xdr:col>5</xdr:col>
      <xdr:colOff>523875</xdr:colOff>
      <xdr:row>22</xdr:row>
      <xdr:rowOff>104775</xdr:rowOff>
    </xdr:to>
    <xdr:cxnSp macro="">
      <xdr:nvCxnSpPr>
        <xdr:cNvPr id="4" name="Rett linje 3"/>
        <xdr:cNvCxnSpPr/>
      </xdr:nvCxnSpPr>
      <xdr:spPr>
        <a:xfrm flipH="1">
          <a:off x="4162425" y="4229100"/>
          <a:ext cx="171450" cy="666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23</xdr:row>
      <xdr:rowOff>66675</xdr:rowOff>
    </xdr:from>
    <xdr:to>
      <xdr:col>5</xdr:col>
      <xdr:colOff>561975</xdr:colOff>
      <xdr:row>23</xdr:row>
      <xdr:rowOff>123825</xdr:rowOff>
    </xdr:to>
    <xdr:cxnSp macro="">
      <xdr:nvCxnSpPr>
        <xdr:cNvPr id="5" name="Rett linje 4"/>
        <xdr:cNvCxnSpPr/>
      </xdr:nvCxnSpPr>
      <xdr:spPr>
        <a:xfrm flipH="1">
          <a:off x="4210050" y="4448175"/>
          <a:ext cx="161925" cy="571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361951</xdr:colOff>
      <xdr:row>22</xdr:row>
      <xdr:rowOff>161925</xdr:rowOff>
    </xdr:from>
    <xdr:to>
      <xdr:col>5</xdr:col>
      <xdr:colOff>542925</xdr:colOff>
      <xdr:row>23</xdr:row>
      <xdr:rowOff>38100</xdr:rowOff>
    </xdr:to>
    <xdr:cxnSp macro="">
      <xdr:nvCxnSpPr>
        <xdr:cNvPr id="6" name="Rett linje 5"/>
        <xdr:cNvCxnSpPr/>
      </xdr:nvCxnSpPr>
      <xdr:spPr>
        <a:xfrm flipH="1">
          <a:off x="4171951" y="4352925"/>
          <a:ext cx="180974" cy="666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447675</xdr:colOff>
      <xdr:row>23</xdr:row>
      <xdr:rowOff>171450</xdr:rowOff>
    </xdr:from>
    <xdr:to>
      <xdr:col>5</xdr:col>
      <xdr:colOff>609600</xdr:colOff>
      <xdr:row>24</xdr:row>
      <xdr:rowOff>47625</xdr:rowOff>
    </xdr:to>
    <xdr:cxnSp macro="">
      <xdr:nvCxnSpPr>
        <xdr:cNvPr id="7" name="Rett linje 6"/>
        <xdr:cNvCxnSpPr/>
      </xdr:nvCxnSpPr>
      <xdr:spPr>
        <a:xfrm flipH="1">
          <a:off x="4257675" y="4552950"/>
          <a:ext cx="161925" cy="666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476250</xdr:colOff>
      <xdr:row>24</xdr:row>
      <xdr:rowOff>57150</xdr:rowOff>
    </xdr:from>
    <xdr:to>
      <xdr:col>5</xdr:col>
      <xdr:colOff>628650</xdr:colOff>
      <xdr:row>24</xdr:row>
      <xdr:rowOff>133350</xdr:rowOff>
    </xdr:to>
    <xdr:cxnSp macro="">
      <xdr:nvCxnSpPr>
        <xdr:cNvPr id="8" name="Rett linje 7"/>
        <xdr:cNvCxnSpPr/>
      </xdr:nvCxnSpPr>
      <xdr:spPr>
        <a:xfrm flipH="1">
          <a:off x="4286250" y="4629150"/>
          <a:ext cx="152400" cy="762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514350</xdr:colOff>
      <xdr:row>21</xdr:row>
      <xdr:rowOff>9525</xdr:rowOff>
    </xdr:from>
    <xdr:ext cx="256160" cy="264560"/>
    <xdr:sp macro="" textlink="">
      <xdr:nvSpPr>
        <xdr:cNvPr id="16" name="TekstSylinder 15"/>
        <xdr:cNvSpPr txBox="1"/>
      </xdr:nvSpPr>
      <xdr:spPr>
        <a:xfrm>
          <a:off x="4324350" y="40100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5</a:t>
          </a:r>
        </a:p>
      </xdr:txBody>
    </xdr:sp>
    <xdr:clientData/>
  </xdr:oneCellAnchor>
  <xdr:oneCellAnchor>
    <xdr:from>
      <xdr:col>5</xdr:col>
      <xdr:colOff>638175</xdr:colOff>
      <xdr:row>23</xdr:row>
      <xdr:rowOff>95250</xdr:rowOff>
    </xdr:from>
    <xdr:ext cx="256160" cy="264560"/>
    <xdr:sp macro="" textlink="">
      <xdr:nvSpPr>
        <xdr:cNvPr id="17" name="TekstSylinder 16"/>
        <xdr:cNvSpPr txBox="1"/>
      </xdr:nvSpPr>
      <xdr:spPr>
        <a:xfrm>
          <a:off x="4448175" y="447675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1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680524</xdr:colOff>
      <xdr:row>35</xdr:row>
      <xdr:rowOff>9524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8524" cy="6677024"/>
        </a:xfrm>
        <a:prstGeom prst="rect">
          <a:avLst/>
        </a:prstGeom>
      </xdr:spPr>
    </xdr:pic>
    <xdr:clientData/>
  </xdr:twoCellAnchor>
  <xdr:oneCellAnchor>
    <xdr:from>
      <xdr:col>3</xdr:col>
      <xdr:colOff>495300</xdr:colOff>
      <xdr:row>2</xdr:row>
      <xdr:rowOff>123825</xdr:rowOff>
    </xdr:from>
    <xdr:ext cx="256160" cy="264560"/>
    <xdr:sp macro="" textlink="">
      <xdr:nvSpPr>
        <xdr:cNvPr id="9" name="TekstSylinder 8"/>
        <xdr:cNvSpPr txBox="1"/>
      </xdr:nvSpPr>
      <xdr:spPr>
        <a:xfrm>
          <a:off x="2781300" y="5048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5</a:t>
          </a:r>
        </a:p>
      </xdr:txBody>
    </xdr:sp>
    <xdr:clientData/>
  </xdr:oneCellAnchor>
  <xdr:oneCellAnchor>
    <xdr:from>
      <xdr:col>2</xdr:col>
      <xdr:colOff>714375</xdr:colOff>
      <xdr:row>2</xdr:row>
      <xdr:rowOff>133350</xdr:rowOff>
    </xdr:from>
    <xdr:ext cx="256160" cy="264560"/>
    <xdr:sp macro="" textlink="">
      <xdr:nvSpPr>
        <xdr:cNvPr id="10" name="TekstSylinder 9"/>
        <xdr:cNvSpPr txBox="1"/>
      </xdr:nvSpPr>
      <xdr:spPr>
        <a:xfrm>
          <a:off x="2238375" y="51435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1</a:t>
          </a:r>
        </a:p>
      </xdr:txBody>
    </xdr:sp>
    <xdr:clientData/>
  </xdr:oneCellAnchor>
  <xdr:twoCellAnchor>
    <xdr:from>
      <xdr:col>1</xdr:col>
      <xdr:colOff>657225</xdr:colOff>
      <xdr:row>4</xdr:row>
      <xdr:rowOff>186950</xdr:rowOff>
    </xdr:from>
    <xdr:to>
      <xdr:col>3</xdr:col>
      <xdr:colOff>685800</xdr:colOff>
      <xdr:row>10</xdr:row>
      <xdr:rowOff>47625</xdr:rowOff>
    </xdr:to>
    <xdr:sp macro="" textlink="">
      <xdr:nvSpPr>
        <xdr:cNvPr id="11" name="Bildeforklaring med linje 1 10"/>
        <xdr:cNvSpPr/>
      </xdr:nvSpPr>
      <xdr:spPr>
        <a:xfrm>
          <a:off x="1419225" y="948950"/>
          <a:ext cx="1552575" cy="1003675"/>
        </a:xfrm>
        <a:prstGeom prst="borderCallout1">
          <a:avLst>
            <a:gd name="adj1" fmla="val -1456"/>
            <a:gd name="adj2" fmla="val 64530"/>
            <a:gd name="adj3" fmla="val -28989"/>
            <a:gd name="adj4" fmla="val 75047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>2 og 2 garn i lenke 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3-12m  djupne.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66 røyr gj.sn 62,3 gr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15 aure gj.sn 80,0 gr</a:t>
          </a:r>
          <a:endParaRPr lang="nb-NO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161925</xdr:colOff>
      <xdr:row>2</xdr:row>
      <xdr:rowOff>9525</xdr:rowOff>
    </xdr:from>
    <xdr:to>
      <xdr:col>3</xdr:col>
      <xdr:colOff>200027</xdr:colOff>
      <xdr:row>2</xdr:row>
      <xdr:rowOff>180975</xdr:rowOff>
    </xdr:to>
    <xdr:cxnSp macro="">
      <xdr:nvCxnSpPr>
        <xdr:cNvPr id="12" name="Rett linje 11"/>
        <xdr:cNvCxnSpPr/>
      </xdr:nvCxnSpPr>
      <xdr:spPr>
        <a:xfrm flipH="1">
          <a:off x="2447925" y="390525"/>
          <a:ext cx="38102" cy="1714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2</xdr:row>
      <xdr:rowOff>22599</xdr:rowOff>
    </xdr:from>
    <xdr:to>
      <xdr:col>3</xdr:col>
      <xdr:colOff>390527</xdr:colOff>
      <xdr:row>3</xdr:row>
      <xdr:rowOff>0</xdr:rowOff>
    </xdr:to>
    <xdr:cxnSp macro="">
      <xdr:nvCxnSpPr>
        <xdr:cNvPr id="13" name="Rett linje 12"/>
        <xdr:cNvCxnSpPr/>
      </xdr:nvCxnSpPr>
      <xdr:spPr>
        <a:xfrm flipH="1">
          <a:off x="2657475" y="403599"/>
          <a:ext cx="19052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2</xdr:row>
      <xdr:rowOff>32124</xdr:rowOff>
    </xdr:from>
    <xdr:to>
      <xdr:col>3</xdr:col>
      <xdr:colOff>295277</xdr:colOff>
      <xdr:row>3</xdr:row>
      <xdr:rowOff>9525</xdr:rowOff>
    </xdr:to>
    <xdr:cxnSp macro="">
      <xdr:nvCxnSpPr>
        <xdr:cNvPr id="14" name="Rett linje 13"/>
        <xdr:cNvCxnSpPr/>
      </xdr:nvCxnSpPr>
      <xdr:spPr>
        <a:xfrm flipH="1">
          <a:off x="2543175" y="413124"/>
          <a:ext cx="38102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2</xdr:row>
      <xdr:rowOff>3549</xdr:rowOff>
    </xdr:from>
    <xdr:to>
      <xdr:col>3</xdr:col>
      <xdr:colOff>495303</xdr:colOff>
      <xdr:row>2</xdr:row>
      <xdr:rowOff>171450</xdr:rowOff>
    </xdr:to>
    <xdr:cxnSp macro="">
      <xdr:nvCxnSpPr>
        <xdr:cNvPr id="15" name="Rett linje 14"/>
        <xdr:cNvCxnSpPr/>
      </xdr:nvCxnSpPr>
      <xdr:spPr>
        <a:xfrm flipH="1">
          <a:off x="2762250" y="384549"/>
          <a:ext cx="19053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581025</xdr:colOff>
      <xdr:row>1</xdr:row>
      <xdr:rowOff>184524</xdr:rowOff>
    </xdr:from>
    <xdr:to>
      <xdr:col>3</xdr:col>
      <xdr:colOff>600077</xdr:colOff>
      <xdr:row>2</xdr:row>
      <xdr:rowOff>180975</xdr:rowOff>
    </xdr:to>
    <xdr:cxnSp macro="">
      <xdr:nvCxnSpPr>
        <xdr:cNvPr id="16" name="Rett linje 15"/>
        <xdr:cNvCxnSpPr/>
      </xdr:nvCxnSpPr>
      <xdr:spPr>
        <a:xfrm flipH="1">
          <a:off x="2867025" y="375024"/>
          <a:ext cx="19052" cy="1869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680524</xdr:colOff>
      <xdr:row>35</xdr:row>
      <xdr:rowOff>9524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8524" cy="6677024"/>
        </a:xfrm>
        <a:prstGeom prst="rect">
          <a:avLst/>
        </a:prstGeom>
      </xdr:spPr>
    </xdr:pic>
    <xdr:clientData/>
  </xdr:twoCellAnchor>
  <xdr:oneCellAnchor>
    <xdr:from>
      <xdr:col>2</xdr:col>
      <xdr:colOff>628650</xdr:colOff>
      <xdr:row>2</xdr:row>
      <xdr:rowOff>161925</xdr:rowOff>
    </xdr:from>
    <xdr:ext cx="256160" cy="264560"/>
    <xdr:sp macro="" textlink="">
      <xdr:nvSpPr>
        <xdr:cNvPr id="3" name="TekstSylinder 2"/>
        <xdr:cNvSpPr txBox="1"/>
      </xdr:nvSpPr>
      <xdr:spPr>
        <a:xfrm>
          <a:off x="2152650" y="5429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5</a:t>
          </a:r>
        </a:p>
      </xdr:txBody>
    </xdr:sp>
    <xdr:clientData/>
  </xdr:oneCellAnchor>
  <xdr:oneCellAnchor>
    <xdr:from>
      <xdr:col>2</xdr:col>
      <xdr:colOff>85725</xdr:colOff>
      <xdr:row>2</xdr:row>
      <xdr:rowOff>171450</xdr:rowOff>
    </xdr:from>
    <xdr:ext cx="256160" cy="264560"/>
    <xdr:sp macro="" textlink="">
      <xdr:nvSpPr>
        <xdr:cNvPr id="4" name="TekstSylinder 3"/>
        <xdr:cNvSpPr txBox="1"/>
      </xdr:nvSpPr>
      <xdr:spPr>
        <a:xfrm>
          <a:off x="1609725" y="55245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1</a:t>
          </a:r>
        </a:p>
      </xdr:txBody>
    </xdr:sp>
    <xdr:clientData/>
  </xdr:oneCellAnchor>
  <xdr:twoCellAnchor>
    <xdr:from>
      <xdr:col>1</xdr:col>
      <xdr:colOff>28575</xdr:colOff>
      <xdr:row>5</xdr:row>
      <xdr:rowOff>34550</xdr:rowOff>
    </xdr:from>
    <xdr:to>
      <xdr:col>3</xdr:col>
      <xdr:colOff>57150</xdr:colOff>
      <xdr:row>10</xdr:row>
      <xdr:rowOff>85725</xdr:rowOff>
    </xdr:to>
    <xdr:sp macro="" textlink="">
      <xdr:nvSpPr>
        <xdr:cNvPr id="5" name="Bildeforklaring med linje 1 4"/>
        <xdr:cNvSpPr/>
      </xdr:nvSpPr>
      <xdr:spPr>
        <a:xfrm>
          <a:off x="790575" y="987050"/>
          <a:ext cx="1552575" cy="1003675"/>
        </a:xfrm>
        <a:prstGeom prst="borderCallout1">
          <a:avLst>
            <a:gd name="adj1" fmla="val -1456"/>
            <a:gd name="adj2" fmla="val 64530"/>
            <a:gd name="adj3" fmla="val -28989"/>
            <a:gd name="adj4" fmla="val 75047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</a:rPr>
            <a:t>2 og 2 garn i lenke 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>3-12m  djupne.</a:t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 røyr gj.sn 53,3 gr</a:t>
          </a:r>
          <a:endParaRPr lang="nb-NO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22 aure gj.sn 54,5 gr</a:t>
          </a:r>
          <a:endParaRPr lang="nb-NO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r>
            <a:rPr lang="nb-NO" sz="1100">
              <a:solidFill>
                <a:sysClr val="windowText" lastClr="000000"/>
              </a:solidFill>
            </a:rPr>
            <a:t/>
          </a:r>
          <a:br>
            <a:rPr lang="nb-NO" sz="1100">
              <a:solidFill>
                <a:sysClr val="windowText" lastClr="000000"/>
              </a:solidFill>
            </a:rPr>
          </a:b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295275</xdr:colOff>
      <xdr:row>2</xdr:row>
      <xdr:rowOff>47625</xdr:rowOff>
    </xdr:from>
    <xdr:to>
      <xdr:col>2</xdr:col>
      <xdr:colOff>333377</xdr:colOff>
      <xdr:row>3</xdr:row>
      <xdr:rowOff>28575</xdr:rowOff>
    </xdr:to>
    <xdr:cxnSp macro="">
      <xdr:nvCxnSpPr>
        <xdr:cNvPr id="6" name="Rett linje 5"/>
        <xdr:cNvCxnSpPr/>
      </xdr:nvCxnSpPr>
      <xdr:spPr>
        <a:xfrm flipH="1">
          <a:off x="1819275" y="428625"/>
          <a:ext cx="38102" cy="1714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2</xdr:row>
      <xdr:rowOff>32124</xdr:rowOff>
    </xdr:from>
    <xdr:to>
      <xdr:col>2</xdr:col>
      <xdr:colOff>542927</xdr:colOff>
      <xdr:row>3</xdr:row>
      <xdr:rowOff>9525</xdr:rowOff>
    </xdr:to>
    <xdr:cxnSp macro="">
      <xdr:nvCxnSpPr>
        <xdr:cNvPr id="7" name="Rett linje 6"/>
        <xdr:cNvCxnSpPr/>
      </xdr:nvCxnSpPr>
      <xdr:spPr>
        <a:xfrm flipH="1">
          <a:off x="2047875" y="413124"/>
          <a:ext cx="19052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2</xdr:row>
      <xdr:rowOff>32124</xdr:rowOff>
    </xdr:from>
    <xdr:to>
      <xdr:col>2</xdr:col>
      <xdr:colOff>447677</xdr:colOff>
      <xdr:row>3</xdr:row>
      <xdr:rowOff>9525</xdr:rowOff>
    </xdr:to>
    <xdr:cxnSp macro="">
      <xdr:nvCxnSpPr>
        <xdr:cNvPr id="8" name="Rett linje 7"/>
        <xdr:cNvCxnSpPr/>
      </xdr:nvCxnSpPr>
      <xdr:spPr>
        <a:xfrm flipH="1">
          <a:off x="1933575" y="413124"/>
          <a:ext cx="38102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628650</xdr:colOff>
      <xdr:row>2</xdr:row>
      <xdr:rowOff>51174</xdr:rowOff>
    </xdr:from>
    <xdr:to>
      <xdr:col>2</xdr:col>
      <xdr:colOff>647703</xdr:colOff>
      <xdr:row>3</xdr:row>
      <xdr:rowOff>28575</xdr:rowOff>
    </xdr:to>
    <xdr:cxnSp macro="">
      <xdr:nvCxnSpPr>
        <xdr:cNvPr id="9" name="Rett linje 8"/>
        <xdr:cNvCxnSpPr/>
      </xdr:nvCxnSpPr>
      <xdr:spPr>
        <a:xfrm flipH="1">
          <a:off x="2152650" y="432174"/>
          <a:ext cx="19053" cy="167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714375</xdr:colOff>
      <xdr:row>2</xdr:row>
      <xdr:rowOff>60699</xdr:rowOff>
    </xdr:from>
    <xdr:to>
      <xdr:col>2</xdr:col>
      <xdr:colOff>733427</xdr:colOff>
      <xdr:row>3</xdr:row>
      <xdr:rowOff>57150</xdr:rowOff>
    </xdr:to>
    <xdr:cxnSp macro="">
      <xdr:nvCxnSpPr>
        <xdr:cNvPr id="10" name="Rett linje 9"/>
        <xdr:cNvCxnSpPr/>
      </xdr:nvCxnSpPr>
      <xdr:spPr>
        <a:xfrm flipH="1">
          <a:off x="2238375" y="441699"/>
          <a:ext cx="19052" cy="1869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P71"/>
  <sheetViews>
    <sheetView showGridLines="0" tabSelected="1" topLeftCell="A4" zoomScale="86" zoomScaleNormal="86" workbookViewId="0">
      <selection activeCell="B9" sqref="B9:E9"/>
    </sheetView>
  </sheetViews>
  <sheetFormatPr baseColWidth="10" defaultRowHeight="15" x14ac:dyDescent="0.25"/>
  <cols>
    <col min="1" max="1" width="3.140625" customWidth="1"/>
    <col min="2" max="2" width="9.28515625" customWidth="1"/>
    <col min="3" max="3" width="16.28515625" customWidth="1"/>
    <col min="4" max="4" width="9.7109375" customWidth="1"/>
    <col min="5" max="5" width="5" customWidth="1"/>
    <col min="6" max="6" width="7" style="1" customWidth="1"/>
    <col min="7" max="7" width="6.28515625" style="1" customWidth="1"/>
    <col min="8" max="37" width="4.28515625" customWidth="1"/>
    <col min="38" max="38" width="11.7109375" customWidth="1"/>
    <col min="39" max="39" width="10.28515625" customWidth="1"/>
    <col min="40" max="40" width="10.42578125" customWidth="1"/>
    <col min="41" max="41" width="11.5703125" customWidth="1"/>
    <col min="42" max="42" width="67.28515625" customWidth="1"/>
  </cols>
  <sheetData>
    <row r="1" spans="2:42" ht="15.75" thickBot="1" x14ac:dyDescent="0.3"/>
    <row r="2" spans="2:42" ht="15.75" thickBot="1" x14ac:dyDescent="0.3">
      <c r="B2" s="204" t="s">
        <v>41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6"/>
    </row>
    <row r="3" spans="2:42" ht="15.75" thickBot="1" x14ac:dyDescent="0.3"/>
    <row r="4" spans="2:42" ht="15.75" thickBot="1" x14ac:dyDescent="0.3">
      <c r="B4" s="32"/>
      <c r="C4" s="28"/>
      <c r="D4" s="28"/>
      <c r="E4" s="29" t="s">
        <v>34</v>
      </c>
      <c r="F4" s="139">
        <f t="shared" ref="F4:AL4" si="0">SUM(F14:F72)</f>
        <v>225.89999999999998</v>
      </c>
      <c r="G4" s="31" t="s">
        <v>59</v>
      </c>
      <c r="H4" s="24">
        <f t="shared" si="0"/>
        <v>31</v>
      </c>
      <c r="I4" s="25">
        <f t="shared" si="0"/>
        <v>92</v>
      </c>
      <c r="J4" s="26">
        <f t="shared" si="0"/>
        <v>179</v>
      </c>
      <c r="K4" s="24">
        <f t="shared" si="0"/>
        <v>25</v>
      </c>
      <c r="L4" s="25">
        <f t="shared" si="0"/>
        <v>136</v>
      </c>
      <c r="M4" s="70">
        <f t="shared" si="0"/>
        <v>196</v>
      </c>
      <c r="N4" s="69">
        <f t="shared" si="0"/>
        <v>38</v>
      </c>
      <c r="O4" s="25">
        <f t="shared" si="0"/>
        <v>119</v>
      </c>
      <c r="P4" s="70">
        <f t="shared" si="0"/>
        <v>179</v>
      </c>
      <c r="Q4" s="69">
        <f t="shared" si="0"/>
        <v>31</v>
      </c>
      <c r="R4" s="25">
        <f t="shared" si="0"/>
        <v>139</v>
      </c>
      <c r="S4" s="25">
        <f t="shared" si="0"/>
        <v>252</v>
      </c>
      <c r="T4" s="69">
        <f t="shared" si="0"/>
        <v>31</v>
      </c>
      <c r="U4" s="25">
        <f t="shared" si="0"/>
        <v>67</v>
      </c>
      <c r="V4" s="70">
        <f t="shared" si="0"/>
        <v>250</v>
      </c>
      <c r="W4" s="69">
        <f t="shared" si="0"/>
        <v>19</v>
      </c>
      <c r="X4" s="25">
        <f t="shared" si="0"/>
        <v>135</v>
      </c>
      <c r="Y4" s="70">
        <f t="shared" si="0"/>
        <v>169</v>
      </c>
      <c r="Z4" s="69">
        <f t="shared" si="0"/>
        <v>32</v>
      </c>
      <c r="AA4" s="25">
        <f t="shared" si="0"/>
        <v>104</v>
      </c>
      <c r="AB4" s="70">
        <f t="shared" si="0"/>
        <v>227</v>
      </c>
      <c r="AC4" s="69">
        <f t="shared" si="0"/>
        <v>40</v>
      </c>
      <c r="AD4" s="25">
        <f t="shared" si="0"/>
        <v>102</v>
      </c>
      <c r="AE4" s="70">
        <f t="shared" si="0"/>
        <v>224</v>
      </c>
      <c r="AF4" s="69">
        <f t="shared" si="0"/>
        <v>28</v>
      </c>
      <c r="AG4" s="25">
        <f t="shared" si="0"/>
        <v>100</v>
      </c>
      <c r="AH4" s="87">
        <f t="shared" si="0"/>
        <v>264</v>
      </c>
      <c r="AI4" s="69"/>
      <c r="AJ4" s="25"/>
      <c r="AK4" s="70">
        <f t="shared" ref="AK4" si="1">SUM(AK14:AK72)</f>
        <v>663</v>
      </c>
      <c r="AL4" s="31">
        <f t="shared" si="0"/>
        <v>3872</v>
      </c>
      <c r="AM4" s="18" t="s">
        <v>29</v>
      </c>
      <c r="AN4" s="27" t="s">
        <v>28</v>
      </c>
      <c r="AO4" s="17">
        <f>(F4*1000)/AL4</f>
        <v>58.341942148760324</v>
      </c>
      <c r="AP4" s="207" t="s">
        <v>26</v>
      </c>
    </row>
    <row r="5" spans="2:42" x14ac:dyDescent="0.25">
      <c r="B5" s="33"/>
      <c r="C5" s="30"/>
      <c r="D5" s="30"/>
      <c r="E5" s="30"/>
      <c r="F5" s="74"/>
      <c r="G5" s="36" t="s">
        <v>2</v>
      </c>
      <c r="H5" s="6"/>
      <c r="I5" s="37"/>
      <c r="J5" s="4"/>
      <c r="K5" s="37"/>
      <c r="L5" s="37"/>
      <c r="M5" s="4"/>
      <c r="N5" s="37"/>
      <c r="O5" s="37"/>
      <c r="P5" s="4"/>
      <c r="Q5" s="37"/>
      <c r="R5" s="37"/>
      <c r="S5" s="4"/>
      <c r="T5" s="37"/>
      <c r="U5" s="37"/>
      <c r="V5" s="4"/>
      <c r="W5" s="37"/>
      <c r="X5" s="37"/>
      <c r="Y5" s="4"/>
      <c r="Z5" s="37"/>
      <c r="AA5" s="37"/>
      <c r="AB5" s="4"/>
      <c r="AC5" s="37"/>
      <c r="AD5" s="37"/>
      <c r="AE5" s="4"/>
      <c r="AF5" s="37"/>
      <c r="AG5" s="37"/>
      <c r="AH5" s="4"/>
      <c r="AI5" s="37"/>
      <c r="AJ5" s="37"/>
      <c r="AK5" s="4"/>
      <c r="AL5" s="2"/>
      <c r="AM5" s="38">
        <f>H4+K4+N4+Q4+T4+W4+Z4+AC4+AF4</f>
        <v>275</v>
      </c>
      <c r="AN5" s="82">
        <f>(AM5/$AL$4)*100</f>
        <v>7.1022727272727275</v>
      </c>
      <c r="AO5" s="73"/>
      <c r="AP5" s="207"/>
    </row>
    <row r="6" spans="2:42" ht="15" customHeight="1" x14ac:dyDescent="0.25">
      <c r="B6" s="33"/>
      <c r="C6" s="85" t="s">
        <v>23</v>
      </c>
      <c r="D6" s="30"/>
      <c r="E6" s="30"/>
      <c r="F6" s="74"/>
      <c r="G6" s="39" t="s">
        <v>3</v>
      </c>
      <c r="H6" s="40"/>
      <c r="I6" s="41"/>
      <c r="J6" s="42"/>
      <c r="K6" s="41"/>
      <c r="L6" s="41"/>
      <c r="M6" s="42"/>
      <c r="N6" s="41"/>
      <c r="O6" s="41"/>
      <c r="P6" s="42"/>
      <c r="Q6" s="41"/>
      <c r="R6" s="41"/>
      <c r="S6" s="42"/>
      <c r="T6" s="41"/>
      <c r="U6" s="41"/>
      <c r="V6" s="42"/>
      <c r="W6" s="41"/>
      <c r="X6" s="41"/>
      <c r="Y6" s="42"/>
      <c r="Z6" s="41"/>
      <c r="AA6" s="41"/>
      <c r="AB6" s="42"/>
      <c r="AC6" s="41"/>
      <c r="AD6" s="41"/>
      <c r="AE6" s="42"/>
      <c r="AF6" s="41"/>
      <c r="AG6" s="41"/>
      <c r="AH6" s="42"/>
      <c r="AI6" s="41"/>
      <c r="AJ6" s="41"/>
      <c r="AK6" s="42"/>
      <c r="AL6" s="71"/>
      <c r="AM6" s="43">
        <f>I4+L4+O4+R4+U4+X4+AA4+AD4+AG4</f>
        <v>994</v>
      </c>
      <c r="AN6" s="83">
        <f t="shared" ref="AN6:AN7" si="2">(AM6/$AL$4)*100</f>
        <v>25.671487603305788</v>
      </c>
      <c r="AO6" s="74"/>
      <c r="AP6" s="207"/>
    </row>
    <row r="7" spans="2:42" ht="15.75" thickBot="1" x14ac:dyDescent="0.3">
      <c r="B7" s="34"/>
      <c r="C7" s="35"/>
      <c r="D7" s="35"/>
      <c r="E7" s="35"/>
      <c r="F7" s="75"/>
      <c r="G7" s="44" t="s">
        <v>4</v>
      </c>
      <c r="H7" s="7"/>
      <c r="I7" s="45"/>
      <c r="J7" s="5"/>
      <c r="K7" s="45"/>
      <c r="L7" s="45"/>
      <c r="M7" s="5"/>
      <c r="N7" s="45"/>
      <c r="O7" s="45"/>
      <c r="P7" s="5"/>
      <c r="Q7" s="45"/>
      <c r="R7" s="45"/>
      <c r="S7" s="5"/>
      <c r="T7" s="45"/>
      <c r="U7" s="45"/>
      <c r="V7" s="5"/>
      <c r="W7" s="45"/>
      <c r="X7" s="45"/>
      <c r="Y7" s="5"/>
      <c r="Z7" s="45"/>
      <c r="AA7" s="45"/>
      <c r="AB7" s="5"/>
      <c r="AC7" s="45"/>
      <c r="AD7" s="45"/>
      <c r="AE7" s="5"/>
      <c r="AF7" s="45"/>
      <c r="AG7" s="45"/>
      <c r="AH7" s="5"/>
      <c r="AI7" s="45"/>
      <c r="AJ7" s="45"/>
      <c r="AK7" s="5"/>
      <c r="AL7" s="3"/>
      <c r="AM7" s="46">
        <f>J4+M4+P4+S4+V4+Y4+AB4+AE4+AH4+AK4</f>
        <v>2603</v>
      </c>
      <c r="AN7" s="84">
        <f t="shared" si="2"/>
        <v>67.226239669421489</v>
      </c>
      <c r="AO7" s="75"/>
      <c r="AP7" s="207"/>
    </row>
    <row r="8" spans="2:42" ht="15.75" thickBot="1" x14ac:dyDescent="0.3">
      <c r="B8" s="94"/>
      <c r="C8" s="94"/>
      <c r="D8" s="94"/>
      <c r="E8" s="94"/>
      <c r="F8" s="92"/>
      <c r="G8" s="92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93"/>
      <c r="AM8" s="89"/>
      <c r="AN8" s="90"/>
      <c r="AO8" s="91"/>
      <c r="AP8" s="86"/>
    </row>
    <row r="9" spans="2:42" ht="19.5" thickBot="1" x14ac:dyDescent="0.3">
      <c r="B9" s="147" t="s">
        <v>39</v>
      </c>
      <c r="C9" s="148"/>
      <c r="D9" s="148"/>
      <c r="E9" s="149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8"/>
      <c r="AM9" s="140">
        <f>SUM(AM5:AM8)</f>
        <v>3872</v>
      </c>
      <c r="AN9" s="98"/>
      <c r="AO9" s="97"/>
      <c r="AP9" s="86"/>
    </row>
    <row r="10" spans="2:42" ht="15.75" thickBot="1" x14ac:dyDescent="0.3">
      <c r="H10" s="144" t="s">
        <v>35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6"/>
      <c r="AL10" s="68"/>
      <c r="AM10" s="72"/>
      <c r="AN10" s="72"/>
      <c r="AO10" s="95"/>
    </row>
    <row r="11" spans="2:42" ht="16.5" customHeight="1" thickTop="1" thickBot="1" x14ac:dyDescent="0.3">
      <c r="B11" s="154" t="s">
        <v>0</v>
      </c>
      <c r="C11" s="156" t="s">
        <v>1</v>
      </c>
      <c r="D11" s="175" t="s">
        <v>20</v>
      </c>
      <c r="E11" s="158" t="s">
        <v>16</v>
      </c>
      <c r="F11" s="160" t="s">
        <v>17</v>
      </c>
      <c r="G11" s="136"/>
      <c r="H11" s="142" t="s">
        <v>5</v>
      </c>
      <c r="I11" s="142"/>
      <c r="J11" s="143"/>
      <c r="K11" s="141" t="s">
        <v>6</v>
      </c>
      <c r="L11" s="142"/>
      <c r="M11" s="143"/>
      <c r="N11" s="141" t="s">
        <v>7</v>
      </c>
      <c r="O11" s="142"/>
      <c r="P11" s="143"/>
      <c r="Q11" s="141" t="s">
        <v>8</v>
      </c>
      <c r="R11" s="142"/>
      <c r="S11" s="143"/>
      <c r="T11" s="141" t="s">
        <v>9</v>
      </c>
      <c r="U11" s="142"/>
      <c r="V11" s="143"/>
      <c r="W11" s="141" t="s">
        <v>10</v>
      </c>
      <c r="X11" s="142"/>
      <c r="Y11" s="143"/>
      <c r="Z11" s="141" t="s">
        <v>11</v>
      </c>
      <c r="AA11" s="142"/>
      <c r="AB11" s="143"/>
      <c r="AC11" s="141" t="s">
        <v>12</v>
      </c>
      <c r="AD11" s="142"/>
      <c r="AE11" s="143"/>
      <c r="AF11" s="141" t="s">
        <v>13</v>
      </c>
      <c r="AG11" s="142"/>
      <c r="AH11" s="143"/>
      <c r="AI11" s="141" t="s">
        <v>36</v>
      </c>
      <c r="AJ11" s="142"/>
      <c r="AK11" s="143"/>
      <c r="AL11" s="180" t="s">
        <v>32</v>
      </c>
      <c r="AM11" s="180" t="s">
        <v>33</v>
      </c>
      <c r="AN11" s="198" t="s">
        <v>27</v>
      </c>
      <c r="AO11" s="198" t="s">
        <v>60</v>
      </c>
      <c r="AP11" s="173" t="s">
        <v>25</v>
      </c>
    </row>
    <row r="12" spans="2:42" ht="15.75" thickBot="1" x14ac:dyDescent="0.3">
      <c r="B12" s="155"/>
      <c r="C12" s="157"/>
      <c r="D12" s="176"/>
      <c r="E12" s="159"/>
      <c r="F12" s="161"/>
      <c r="G12" s="137"/>
      <c r="H12" s="12">
        <v>13</v>
      </c>
      <c r="I12" s="13">
        <v>16</v>
      </c>
      <c r="J12" s="14">
        <v>19</v>
      </c>
      <c r="K12" s="15">
        <v>13</v>
      </c>
      <c r="L12" s="13">
        <v>16</v>
      </c>
      <c r="M12" s="14">
        <v>19</v>
      </c>
      <c r="N12" s="15">
        <v>13</v>
      </c>
      <c r="O12" s="13">
        <v>16</v>
      </c>
      <c r="P12" s="14">
        <v>19</v>
      </c>
      <c r="Q12" s="15">
        <v>13</v>
      </c>
      <c r="R12" s="13">
        <v>16</v>
      </c>
      <c r="S12" s="14">
        <v>19</v>
      </c>
      <c r="T12" s="15">
        <v>13</v>
      </c>
      <c r="U12" s="13">
        <v>16</v>
      </c>
      <c r="V12" s="14">
        <v>19</v>
      </c>
      <c r="W12" s="15">
        <v>13</v>
      </c>
      <c r="X12" s="13">
        <v>16</v>
      </c>
      <c r="Y12" s="14">
        <v>19</v>
      </c>
      <c r="Z12" s="15">
        <v>13</v>
      </c>
      <c r="AA12" s="13">
        <v>16</v>
      </c>
      <c r="AB12" s="14">
        <v>19</v>
      </c>
      <c r="AC12" s="15">
        <v>13</v>
      </c>
      <c r="AD12" s="13">
        <v>16</v>
      </c>
      <c r="AE12" s="14">
        <v>19</v>
      </c>
      <c r="AF12" s="15">
        <v>13</v>
      </c>
      <c r="AG12" s="13">
        <v>16</v>
      </c>
      <c r="AH12" s="14">
        <v>19</v>
      </c>
      <c r="AI12" s="99"/>
      <c r="AJ12" s="100"/>
      <c r="AK12" s="101">
        <v>19</v>
      </c>
      <c r="AL12" s="181"/>
      <c r="AM12" s="181"/>
      <c r="AN12" s="199"/>
      <c r="AO12" s="199"/>
      <c r="AP12" s="174"/>
    </row>
    <row r="13" spans="2:42" ht="16.5" thickTop="1" thickBot="1" x14ac:dyDescent="0.3">
      <c r="B13" s="170" t="s">
        <v>31</v>
      </c>
      <c r="C13" s="171"/>
      <c r="D13" s="171"/>
      <c r="E13" s="171"/>
      <c r="F13" s="172"/>
      <c r="G13" s="138"/>
      <c r="H13" s="120">
        <v>1</v>
      </c>
      <c r="I13" s="121">
        <v>3</v>
      </c>
      <c r="J13" s="122">
        <v>2</v>
      </c>
      <c r="K13" s="123">
        <v>3</v>
      </c>
      <c r="L13" s="121">
        <v>2</v>
      </c>
      <c r="M13" s="122">
        <v>1</v>
      </c>
      <c r="N13" s="123">
        <v>2</v>
      </c>
      <c r="O13" s="121">
        <v>1</v>
      </c>
      <c r="P13" s="122">
        <v>3</v>
      </c>
      <c r="Q13" s="123">
        <v>3</v>
      </c>
      <c r="R13" s="121">
        <v>1</v>
      </c>
      <c r="S13" s="122">
        <v>2</v>
      </c>
      <c r="T13" s="123">
        <v>3</v>
      </c>
      <c r="U13" s="121">
        <v>2</v>
      </c>
      <c r="V13" s="122">
        <v>1</v>
      </c>
      <c r="W13" s="123">
        <v>3</v>
      </c>
      <c r="X13" s="121">
        <v>2</v>
      </c>
      <c r="Y13" s="122">
        <v>1</v>
      </c>
      <c r="Z13" s="123">
        <v>3</v>
      </c>
      <c r="AA13" s="121">
        <v>2</v>
      </c>
      <c r="AB13" s="122">
        <v>1</v>
      </c>
      <c r="AC13" s="123">
        <v>1</v>
      </c>
      <c r="AD13" s="121">
        <v>3</v>
      </c>
      <c r="AE13" s="122">
        <v>2</v>
      </c>
      <c r="AF13" s="123">
        <v>2</v>
      </c>
      <c r="AG13" s="121">
        <v>3</v>
      </c>
      <c r="AH13" s="122">
        <v>1</v>
      </c>
      <c r="AI13" s="123"/>
      <c r="AJ13" s="121"/>
      <c r="AK13" s="122">
        <v>3</v>
      </c>
      <c r="AL13" s="201"/>
      <c r="AM13" s="202"/>
      <c r="AN13" s="202"/>
      <c r="AO13" s="203"/>
      <c r="AP13" s="76"/>
    </row>
    <row r="14" spans="2:42" ht="16.5" customHeight="1" thickTop="1" x14ac:dyDescent="0.25">
      <c r="B14" s="150">
        <v>41799</v>
      </c>
      <c r="C14" s="152" t="s">
        <v>18</v>
      </c>
      <c r="D14" s="177" t="s">
        <v>21</v>
      </c>
      <c r="E14" s="77" t="s">
        <v>14</v>
      </c>
      <c r="F14" s="108">
        <v>5</v>
      </c>
      <c r="G14" s="130"/>
      <c r="H14" s="78">
        <v>0</v>
      </c>
      <c r="I14" s="79">
        <v>1</v>
      </c>
      <c r="J14" s="80">
        <v>10</v>
      </c>
      <c r="K14" s="81">
        <v>0</v>
      </c>
      <c r="L14" s="79">
        <v>2</v>
      </c>
      <c r="M14" s="80">
        <v>3</v>
      </c>
      <c r="N14" s="81">
        <v>2</v>
      </c>
      <c r="O14" s="79">
        <v>6</v>
      </c>
      <c r="P14" s="80">
        <v>7</v>
      </c>
      <c r="Q14" s="81">
        <v>1</v>
      </c>
      <c r="R14" s="79">
        <v>1</v>
      </c>
      <c r="S14" s="80">
        <v>9</v>
      </c>
      <c r="T14" s="81">
        <v>0</v>
      </c>
      <c r="U14" s="79">
        <v>0</v>
      </c>
      <c r="V14" s="80">
        <v>10</v>
      </c>
      <c r="W14" s="81">
        <v>0</v>
      </c>
      <c r="X14" s="79">
        <v>3</v>
      </c>
      <c r="Y14" s="80">
        <v>4</v>
      </c>
      <c r="Z14" s="81">
        <v>2</v>
      </c>
      <c r="AA14" s="79">
        <v>2</v>
      </c>
      <c r="AB14" s="80">
        <v>9</v>
      </c>
      <c r="AC14" s="81">
        <v>0</v>
      </c>
      <c r="AD14" s="79">
        <v>3</v>
      </c>
      <c r="AE14" s="80">
        <v>14</v>
      </c>
      <c r="AF14" s="81">
        <v>2</v>
      </c>
      <c r="AG14" s="79">
        <v>1</v>
      </c>
      <c r="AH14" s="80">
        <v>14</v>
      </c>
      <c r="AI14" s="81"/>
      <c r="AJ14" s="79"/>
      <c r="AK14" s="80"/>
      <c r="AL14" s="114">
        <v>64</v>
      </c>
      <c r="AM14" s="200">
        <f>AL14+AL15</f>
        <v>104</v>
      </c>
      <c r="AN14" s="19">
        <f>(AL14/AM14)*100</f>
        <v>61.53846153846154</v>
      </c>
      <c r="AO14" s="16">
        <f t="shared" ref="AO14:AO45" si="3">(F14*1000)/AL14</f>
        <v>78.125</v>
      </c>
      <c r="AP14" s="124" t="s">
        <v>30</v>
      </c>
    </row>
    <row r="15" spans="2:42" ht="16.5" customHeight="1" thickBot="1" x14ac:dyDescent="0.3">
      <c r="B15" s="151"/>
      <c r="C15" s="153"/>
      <c r="D15" s="178"/>
      <c r="E15" s="63" t="s">
        <v>15</v>
      </c>
      <c r="F15" s="109">
        <v>3</v>
      </c>
      <c r="G15" s="131"/>
      <c r="H15" s="47"/>
      <c r="I15" s="48"/>
      <c r="J15" s="49"/>
      <c r="K15" s="50"/>
      <c r="L15" s="48"/>
      <c r="M15" s="49"/>
      <c r="N15" s="50"/>
      <c r="O15" s="48"/>
      <c r="P15" s="49"/>
      <c r="Q15" s="50"/>
      <c r="R15" s="48"/>
      <c r="S15" s="49"/>
      <c r="T15" s="50"/>
      <c r="U15" s="48"/>
      <c r="V15" s="49"/>
      <c r="W15" s="50"/>
      <c r="X15" s="48"/>
      <c r="Y15" s="49"/>
      <c r="Z15" s="50"/>
      <c r="AA15" s="48"/>
      <c r="AB15" s="49"/>
      <c r="AC15" s="50"/>
      <c r="AD15" s="48"/>
      <c r="AE15" s="49"/>
      <c r="AF15" s="50"/>
      <c r="AG15" s="48"/>
      <c r="AH15" s="49"/>
      <c r="AI15" s="50"/>
      <c r="AJ15" s="48"/>
      <c r="AK15" s="49"/>
      <c r="AL15" s="115">
        <v>40</v>
      </c>
      <c r="AM15" s="197"/>
      <c r="AN15" s="19">
        <f>(AL15/AM14)*100</f>
        <v>38.461538461538467</v>
      </c>
      <c r="AO15" s="9">
        <f t="shared" si="3"/>
        <v>75</v>
      </c>
      <c r="AP15" s="125"/>
    </row>
    <row r="16" spans="2:42" ht="15" customHeight="1" x14ac:dyDescent="0.25">
      <c r="B16" s="162">
        <v>41805</v>
      </c>
      <c r="C16" s="164" t="s">
        <v>19</v>
      </c>
      <c r="D16" s="168" t="s">
        <v>22</v>
      </c>
      <c r="E16" s="64" t="s">
        <v>14</v>
      </c>
      <c r="F16" s="110">
        <v>9</v>
      </c>
      <c r="G16" s="132"/>
      <c r="H16" s="51">
        <v>4</v>
      </c>
      <c r="I16" s="52">
        <v>4</v>
      </c>
      <c r="J16" s="53">
        <v>10</v>
      </c>
      <c r="K16" s="54">
        <v>2</v>
      </c>
      <c r="L16" s="52">
        <v>8</v>
      </c>
      <c r="M16" s="53">
        <v>11</v>
      </c>
      <c r="N16" s="54">
        <v>2</v>
      </c>
      <c r="O16" s="52">
        <v>9</v>
      </c>
      <c r="P16" s="53">
        <v>20</v>
      </c>
      <c r="Q16" s="54">
        <v>0</v>
      </c>
      <c r="R16" s="52">
        <v>3</v>
      </c>
      <c r="S16" s="53">
        <v>12</v>
      </c>
      <c r="T16" s="54">
        <v>0</v>
      </c>
      <c r="U16" s="52">
        <v>11</v>
      </c>
      <c r="V16" s="53">
        <v>25</v>
      </c>
      <c r="W16" s="54">
        <v>0</v>
      </c>
      <c r="X16" s="52">
        <v>4</v>
      </c>
      <c r="Y16" s="53">
        <v>6</v>
      </c>
      <c r="Z16" s="54">
        <v>0</v>
      </c>
      <c r="AA16" s="52">
        <v>3</v>
      </c>
      <c r="AB16" s="53">
        <v>17</v>
      </c>
      <c r="AC16" s="54">
        <v>2</v>
      </c>
      <c r="AD16" s="52">
        <v>5</v>
      </c>
      <c r="AE16" s="53">
        <v>19</v>
      </c>
      <c r="AF16" s="54">
        <v>1</v>
      </c>
      <c r="AG16" s="52">
        <v>7</v>
      </c>
      <c r="AH16" s="53">
        <v>18</v>
      </c>
      <c r="AI16" s="54"/>
      <c r="AJ16" s="52"/>
      <c r="AK16" s="53"/>
      <c r="AL16" s="116">
        <v>159</v>
      </c>
      <c r="AM16" s="194">
        <f t="shared" ref="AM16" si="4">AL16+AL17</f>
        <v>205</v>
      </c>
      <c r="AN16" s="20">
        <f>(AL16/AM16)*100</f>
        <v>77.560975609756099</v>
      </c>
      <c r="AO16" s="10">
        <f t="shared" si="3"/>
        <v>56.60377358490566</v>
      </c>
      <c r="AP16" s="126" t="s">
        <v>30</v>
      </c>
    </row>
    <row r="17" spans="2:42" ht="15.75" thickBot="1" x14ac:dyDescent="0.3">
      <c r="B17" s="163"/>
      <c r="C17" s="165"/>
      <c r="D17" s="169"/>
      <c r="E17" s="65" t="s">
        <v>15</v>
      </c>
      <c r="F17" s="111">
        <v>3</v>
      </c>
      <c r="G17" s="133"/>
      <c r="H17" s="55"/>
      <c r="I17" s="56"/>
      <c r="J17" s="57"/>
      <c r="K17" s="58"/>
      <c r="L17" s="56"/>
      <c r="M17" s="57"/>
      <c r="N17" s="58"/>
      <c r="O17" s="56"/>
      <c r="P17" s="57"/>
      <c r="Q17" s="58"/>
      <c r="R17" s="56"/>
      <c r="S17" s="57"/>
      <c r="T17" s="58"/>
      <c r="U17" s="56"/>
      <c r="V17" s="57"/>
      <c r="W17" s="58"/>
      <c r="X17" s="56"/>
      <c r="Y17" s="57"/>
      <c r="Z17" s="58"/>
      <c r="AA17" s="56"/>
      <c r="AB17" s="57"/>
      <c r="AC17" s="58"/>
      <c r="AD17" s="56"/>
      <c r="AE17" s="57"/>
      <c r="AF17" s="58"/>
      <c r="AG17" s="56"/>
      <c r="AH17" s="57"/>
      <c r="AI17" s="58"/>
      <c r="AJ17" s="56"/>
      <c r="AK17" s="57"/>
      <c r="AL17" s="117">
        <v>46</v>
      </c>
      <c r="AM17" s="195"/>
      <c r="AN17" s="21">
        <f>(AL17/AM16)*100</f>
        <v>22.439024390243905</v>
      </c>
      <c r="AO17" s="11">
        <f t="shared" si="3"/>
        <v>65.217391304347828</v>
      </c>
      <c r="AP17" s="127" t="s">
        <v>24</v>
      </c>
    </row>
    <row r="18" spans="2:42" x14ac:dyDescent="0.25">
      <c r="B18" s="166">
        <v>41812</v>
      </c>
      <c r="C18" s="167" t="s">
        <v>19</v>
      </c>
      <c r="D18" s="179" t="s">
        <v>22</v>
      </c>
      <c r="E18" s="66" t="s">
        <v>14</v>
      </c>
      <c r="F18" s="112">
        <v>13</v>
      </c>
      <c r="G18" s="134"/>
      <c r="H18" s="59">
        <v>1</v>
      </c>
      <c r="I18" s="60">
        <v>5</v>
      </c>
      <c r="J18" s="61">
        <v>7</v>
      </c>
      <c r="K18" s="62">
        <v>1</v>
      </c>
      <c r="L18" s="60">
        <v>1</v>
      </c>
      <c r="M18" s="61">
        <v>10</v>
      </c>
      <c r="N18" s="62">
        <v>1</v>
      </c>
      <c r="O18" s="60">
        <v>5</v>
      </c>
      <c r="P18" s="61">
        <v>3</v>
      </c>
      <c r="Q18" s="62">
        <v>0</v>
      </c>
      <c r="R18" s="60">
        <v>8</v>
      </c>
      <c r="S18" s="61">
        <v>17</v>
      </c>
      <c r="T18" s="62">
        <v>0</v>
      </c>
      <c r="U18" s="60">
        <v>6</v>
      </c>
      <c r="V18" s="61">
        <v>7</v>
      </c>
      <c r="W18" s="62">
        <v>0</v>
      </c>
      <c r="X18" s="60">
        <v>7</v>
      </c>
      <c r="Y18" s="61">
        <v>17</v>
      </c>
      <c r="Z18" s="62">
        <v>0</v>
      </c>
      <c r="AA18" s="60">
        <v>2</v>
      </c>
      <c r="AB18" s="61">
        <v>19</v>
      </c>
      <c r="AC18" s="62">
        <v>0</v>
      </c>
      <c r="AD18" s="60">
        <v>11</v>
      </c>
      <c r="AE18" s="61">
        <v>12</v>
      </c>
      <c r="AF18" s="62">
        <v>0</v>
      </c>
      <c r="AG18" s="60">
        <v>11</v>
      </c>
      <c r="AH18" s="61">
        <v>11</v>
      </c>
      <c r="AI18" s="102"/>
      <c r="AJ18" s="103"/>
      <c r="AK18" s="104">
        <v>44</v>
      </c>
      <c r="AL18" s="118">
        <f t="shared" ref="AL18:AL49" si="5">SUM(H18:AK18)</f>
        <v>206</v>
      </c>
      <c r="AM18" s="196">
        <f t="shared" ref="AM18" si="6">AL18+AL19</f>
        <v>254</v>
      </c>
      <c r="AN18" s="22">
        <f>(AL18/AM18)*100</f>
        <v>81.102362204724415</v>
      </c>
      <c r="AO18" s="119">
        <f t="shared" si="3"/>
        <v>63.106796116504853</v>
      </c>
      <c r="AP18" s="128" t="s">
        <v>37</v>
      </c>
    </row>
    <row r="19" spans="2:42" ht="15.75" thickBot="1" x14ac:dyDescent="0.3">
      <c r="B19" s="151"/>
      <c r="C19" s="153"/>
      <c r="D19" s="178"/>
      <c r="E19" s="67" t="s">
        <v>15</v>
      </c>
      <c r="F19" s="113">
        <v>3</v>
      </c>
      <c r="G19" s="135"/>
      <c r="H19" s="47">
        <v>0</v>
      </c>
      <c r="I19" s="48">
        <v>0</v>
      </c>
      <c r="J19" s="49">
        <v>0</v>
      </c>
      <c r="K19" s="50">
        <v>0</v>
      </c>
      <c r="L19" s="48">
        <v>6</v>
      </c>
      <c r="M19" s="49">
        <v>2</v>
      </c>
      <c r="N19" s="50">
        <v>0</v>
      </c>
      <c r="O19" s="48">
        <v>0</v>
      </c>
      <c r="P19" s="49">
        <v>0</v>
      </c>
      <c r="Q19" s="50">
        <v>0</v>
      </c>
      <c r="R19" s="48">
        <v>6</v>
      </c>
      <c r="S19" s="49">
        <v>3</v>
      </c>
      <c r="T19" s="50">
        <v>0</v>
      </c>
      <c r="U19" s="48">
        <v>0</v>
      </c>
      <c r="V19" s="49">
        <v>2</v>
      </c>
      <c r="W19" s="50">
        <v>3</v>
      </c>
      <c r="X19" s="48">
        <v>10</v>
      </c>
      <c r="Y19" s="49">
        <v>1</v>
      </c>
      <c r="Z19" s="50">
        <v>0</v>
      </c>
      <c r="AA19" s="48">
        <v>0</v>
      </c>
      <c r="AB19" s="49">
        <v>0</v>
      </c>
      <c r="AC19" s="50">
        <v>3</v>
      </c>
      <c r="AD19" s="48">
        <v>1</v>
      </c>
      <c r="AE19" s="49">
        <v>2</v>
      </c>
      <c r="AF19" s="50">
        <v>1</v>
      </c>
      <c r="AG19" s="48">
        <v>3</v>
      </c>
      <c r="AH19" s="49">
        <v>4</v>
      </c>
      <c r="AI19" s="105"/>
      <c r="AJ19" s="106"/>
      <c r="AK19" s="107">
        <v>1</v>
      </c>
      <c r="AL19" s="114">
        <f t="shared" si="5"/>
        <v>48</v>
      </c>
      <c r="AM19" s="197"/>
      <c r="AN19" s="23">
        <f t="shared" ref="AN19" si="7">(AL19/AM18)*100</f>
        <v>18.897637795275589</v>
      </c>
      <c r="AO19" s="9">
        <f t="shared" si="3"/>
        <v>62.5</v>
      </c>
      <c r="AP19" s="129" t="s">
        <v>38</v>
      </c>
    </row>
    <row r="20" spans="2:42" x14ac:dyDescent="0.25">
      <c r="B20" s="162">
        <v>41819</v>
      </c>
      <c r="C20" s="164" t="s">
        <v>19</v>
      </c>
      <c r="D20" s="168" t="s">
        <v>22</v>
      </c>
      <c r="E20" s="64" t="s">
        <v>14</v>
      </c>
      <c r="F20" s="110">
        <v>14</v>
      </c>
      <c r="G20" s="132"/>
      <c r="H20" s="51">
        <v>2</v>
      </c>
      <c r="I20" s="52">
        <v>2</v>
      </c>
      <c r="J20" s="53">
        <v>8</v>
      </c>
      <c r="K20" s="54">
        <v>1</v>
      </c>
      <c r="L20" s="52">
        <v>7</v>
      </c>
      <c r="M20" s="53">
        <v>8</v>
      </c>
      <c r="N20" s="54">
        <v>1</v>
      </c>
      <c r="O20" s="52">
        <v>4</v>
      </c>
      <c r="P20" s="53">
        <v>7</v>
      </c>
      <c r="Q20" s="54">
        <v>0</v>
      </c>
      <c r="R20" s="52">
        <v>6</v>
      </c>
      <c r="S20" s="53">
        <v>14</v>
      </c>
      <c r="T20" s="54">
        <v>0</v>
      </c>
      <c r="U20" s="52">
        <v>4</v>
      </c>
      <c r="V20" s="53">
        <v>10</v>
      </c>
      <c r="W20" s="54">
        <v>0</v>
      </c>
      <c r="X20" s="52">
        <v>7</v>
      </c>
      <c r="Y20" s="53">
        <v>12</v>
      </c>
      <c r="Z20" s="54">
        <v>0</v>
      </c>
      <c r="AA20" s="52">
        <v>9</v>
      </c>
      <c r="AB20" s="53">
        <v>14</v>
      </c>
      <c r="AC20" s="54">
        <v>0</v>
      </c>
      <c r="AD20" s="52">
        <v>6</v>
      </c>
      <c r="AE20" s="53">
        <v>13</v>
      </c>
      <c r="AF20" s="54">
        <v>0</v>
      </c>
      <c r="AG20" s="52">
        <v>17</v>
      </c>
      <c r="AH20" s="53">
        <v>16</v>
      </c>
      <c r="AI20" s="54"/>
      <c r="AJ20" s="52"/>
      <c r="AK20" s="53">
        <v>65</v>
      </c>
      <c r="AL20" s="116">
        <f t="shared" si="5"/>
        <v>233</v>
      </c>
      <c r="AM20" s="194">
        <f t="shared" ref="AM20" si="8">AL20+AL21</f>
        <v>240</v>
      </c>
      <c r="AN20" s="20">
        <f t="shared" ref="AN20" si="9">(AL20/AM20)*100</f>
        <v>97.083333333333329</v>
      </c>
      <c r="AO20" s="10">
        <f t="shared" si="3"/>
        <v>60.085836909871247</v>
      </c>
      <c r="AP20" s="126" t="s">
        <v>40</v>
      </c>
    </row>
    <row r="21" spans="2:42" ht="15.75" thickBot="1" x14ac:dyDescent="0.3">
      <c r="B21" s="163"/>
      <c r="C21" s="165"/>
      <c r="D21" s="169"/>
      <c r="E21" s="65" t="s">
        <v>15</v>
      </c>
      <c r="F21" s="111">
        <v>0.6</v>
      </c>
      <c r="G21" s="133"/>
      <c r="H21" s="55"/>
      <c r="I21" s="56"/>
      <c r="J21" s="57"/>
      <c r="K21" s="58"/>
      <c r="L21" s="56"/>
      <c r="M21" s="57">
        <v>1</v>
      </c>
      <c r="N21" s="58"/>
      <c r="O21" s="56"/>
      <c r="P21" s="57">
        <v>1</v>
      </c>
      <c r="Q21" s="58"/>
      <c r="R21" s="56"/>
      <c r="S21" s="57"/>
      <c r="T21" s="58"/>
      <c r="U21" s="56"/>
      <c r="V21" s="57"/>
      <c r="W21" s="58"/>
      <c r="X21" s="56">
        <v>2</v>
      </c>
      <c r="Y21" s="57"/>
      <c r="Z21" s="58"/>
      <c r="AA21" s="56"/>
      <c r="AB21" s="57"/>
      <c r="AC21" s="58">
        <v>1</v>
      </c>
      <c r="AD21" s="56"/>
      <c r="AE21" s="57">
        <v>1</v>
      </c>
      <c r="AF21" s="58"/>
      <c r="AG21" s="56"/>
      <c r="AH21" s="57">
        <v>1</v>
      </c>
      <c r="AI21" s="58"/>
      <c r="AJ21" s="56"/>
      <c r="AK21" s="57"/>
      <c r="AL21" s="117">
        <f t="shared" si="5"/>
        <v>7</v>
      </c>
      <c r="AM21" s="195"/>
      <c r="AN21" s="21">
        <f t="shared" ref="AN21" si="10">(AL21/AM20)*100</f>
        <v>2.9166666666666665</v>
      </c>
      <c r="AO21" s="11">
        <f t="shared" si="3"/>
        <v>85.714285714285708</v>
      </c>
      <c r="AP21" s="127"/>
    </row>
    <row r="22" spans="2:42" x14ac:dyDescent="0.25">
      <c r="B22" s="166">
        <v>41826</v>
      </c>
      <c r="C22" s="167" t="s">
        <v>42</v>
      </c>
      <c r="D22" s="179" t="s">
        <v>22</v>
      </c>
      <c r="E22" s="66" t="s">
        <v>14</v>
      </c>
      <c r="F22" s="112">
        <v>5</v>
      </c>
      <c r="G22" s="134"/>
      <c r="H22" s="59">
        <v>5</v>
      </c>
      <c r="I22" s="60"/>
      <c r="J22" s="61">
        <v>1</v>
      </c>
      <c r="K22" s="62">
        <v>2</v>
      </c>
      <c r="L22" s="60">
        <v>10</v>
      </c>
      <c r="M22" s="61">
        <v>15</v>
      </c>
      <c r="N22" s="62">
        <v>1</v>
      </c>
      <c r="O22" s="60">
        <v>3</v>
      </c>
      <c r="P22" s="61"/>
      <c r="Q22" s="62">
        <v>2</v>
      </c>
      <c r="R22" s="60">
        <v>12</v>
      </c>
      <c r="S22" s="61">
        <v>16</v>
      </c>
      <c r="T22" s="62">
        <v>0</v>
      </c>
      <c r="U22" s="60">
        <v>2</v>
      </c>
      <c r="V22" s="61">
        <v>0</v>
      </c>
      <c r="W22" s="62">
        <v>0</v>
      </c>
      <c r="X22" s="60">
        <v>0</v>
      </c>
      <c r="Y22" s="61">
        <v>5</v>
      </c>
      <c r="Z22" s="62">
        <v>0</v>
      </c>
      <c r="AA22" s="60">
        <v>10</v>
      </c>
      <c r="AB22" s="61">
        <v>3</v>
      </c>
      <c r="AC22" s="62">
        <v>0</v>
      </c>
      <c r="AD22" s="60">
        <v>3</v>
      </c>
      <c r="AE22" s="61">
        <v>1</v>
      </c>
      <c r="AF22" s="62">
        <v>0</v>
      </c>
      <c r="AG22" s="60">
        <v>2</v>
      </c>
      <c r="AH22" s="61">
        <v>7</v>
      </c>
      <c r="AI22" s="62"/>
      <c r="AJ22" s="60"/>
      <c r="AK22" s="61">
        <v>4</v>
      </c>
      <c r="AL22" s="118">
        <f t="shared" si="5"/>
        <v>104</v>
      </c>
      <c r="AM22" s="196">
        <f t="shared" ref="AM22" si="11">AL22+AL23</f>
        <v>114</v>
      </c>
      <c r="AN22" s="22">
        <f t="shared" ref="AN22" si="12">(AL22/AM22)*100</f>
        <v>91.228070175438589</v>
      </c>
      <c r="AO22" s="8">
        <f t="shared" si="3"/>
        <v>48.07692307692308</v>
      </c>
      <c r="AP22" s="128" t="s">
        <v>43</v>
      </c>
    </row>
    <row r="23" spans="2:42" ht="15.75" thickBot="1" x14ac:dyDescent="0.3">
      <c r="B23" s="151"/>
      <c r="C23" s="153"/>
      <c r="D23" s="178"/>
      <c r="E23" s="67" t="s">
        <v>15</v>
      </c>
      <c r="F23" s="113">
        <v>0.6</v>
      </c>
      <c r="G23" s="135"/>
      <c r="H23" s="47"/>
      <c r="I23" s="48"/>
      <c r="J23" s="49"/>
      <c r="K23" s="50"/>
      <c r="L23" s="48"/>
      <c r="M23" s="49"/>
      <c r="N23" s="50"/>
      <c r="O23" s="48"/>
      <c r="P23" s="49"/>
      <c r="Q23" s="50"/>
      <c r="R23" s="48">
        <v>3</v>
      </c>
      <c r="S23" s="49">
        <v>1</v>
      </c>
      <c r="T23" s="50"/>
      <c r="U23" s="48"/>
      <c r="V23" s="49"/>
      <c r="W23" s="50"/>
      <c r="X23" s="48"/>
      <c r="Y23" s="49"/>
      <c r="Z23" s="50"/>
      <c r="AA23" s="48">
        <v>4</v>
      </c>
      <c r="AB23" s="49"/>
      <c r="AC23" s="50"/>
      <c r="AD23" s="48"/>
      <c r="AE23" s="49"/>
      <c r="AF23" s="50"/>
      <c r="AG23" s="48"/>
      <c r="AH23" s="49">
        <v>2</v>
      </c>
      <c r="AI23" s="50"/>
      <c r="AJ23" s="48"/>
      <c r="AK23" s="49"/>
      <c r="AL23" s="115">
        <f t="shared" si="5"/>
        <v>10</v>
      </c>
      <c r="AM23" s="197"/>
      <c r="AN23" s="23">
        <f t="shared" ref="AN23" si="13">(AL23/AM22)*100</f>
        <v>8.7719298245614024</v>
      </c>
      <c r="AO23" s="9">
        <f t="shared" si="3"/>
        <v>60</v>
      </c>
      <c r="AP23" s="129" t="s">
        <v>44</v>
      </c>
    </row>
    <row r="24" spans="2:42" x14ac:dyDescent="0.25">
      <c r="B24" s="162">
        <v>41833</v>
      </c>
      <c r="C24" s="164" t="s">
        <v>45</v>
      </c>
      <c r="D24" s="168" t="s">
        <v>22</v>
      </c>
      <c r="E24" s="64" t="s">
        <v>14</v>
      </c>
      <c r="F24" s="110">
        <v>6.6</v>
      </c>
      <c r="G24" s="132"/>
      <c r="H24" s="51">
        <v>0</v>
      </c>
      <c r="I24" s="52">
        <v>1</v>
      </c>
      <c r="J24" s="53">
        <v>11</v>
      </c>
      <c r="K24" s="54">
        <v>0</v>
      </c>
      <c r="L24" s="52">
        <v>11</v>
      </c>
      <c r="M24" s="53">
        <v>22</v>
      </c>
      <c r="N24" s="54">
        <v>0</v>
      </c>
      <c r="O24" s="52">
        <v>9</v>
      </c>
      <c r="P24" s="53">
        <v>0</v>
      </c>
      <c r="Q24" s="54">
        <v>1</v>
      </c>
      <c r="R24" s="52">
        <v>5</v>
      </c>
      <c r="S24" s="53">
        <v>10</v>
      </c>
      <c r="T24" s="54">
        <v>0</v>
      </c>
      <c r="U24" s="52">
        <v>0</v>
      </c>
      <c r="V24" s="53">
        <v>4</v>
      </c>
      <c r="W24" s="54">
        <v>1</v>
      </c>
      <c r="X24" s="52">
        <v>0</v>
      </c>
      <c r="Y24" s="53">
        <v>7</v>
      </c>
      <c r="Z24" s="54">
        <v>2</v>
      </c>
      <c r="AA24" s="52">
        <v>1</v>
      </c>
      <c r="AB24" s="53">
        <v>1</v>
      </c>
      <c r="AC24" s="54">
        <v>1</v>
      </c>
      <c r="AD24" s="52">
        <v>0</v>
      </c>
      <c r="AE24" s="53">
        <v>0</v>
      </c>
      <c r="AF24" s="54">
        <v>0</v>
      </c>
      <c r="AG24" s="52">
        <v>2</v>
      </c>
      <c r="AH24" s="53">
        <v>3</v>
      </c>
      <c r="AI24" s="54"/>
      <c r="AJ24" s="52"/>
      <c r="AK24" s="53">
        <v>6</v>
      </c>
      <c r="AL24" s="116">
        <f t="shared" si="5"/>
        <v>98</v>
      </c>
      <c r="AM24" s="194">
        <f t="shared" ref="AM24" si="14">AL24+AL25</f>
        <v>111</v>
      </c>
      <c r="AN24" s="20">
        <f t="shared" ref="AN24" si="15">(AL24/AM24)*100</f>
        <v>88.288288288288285</v>
      </c>
      <c r="AO24" s="10">
        <f t="shared" si="3"/>
        <v>67.34693877551021</v>
      </c>
      <c r="AP24" s="126"/>
    </row>
    <row r="25" spans="2:42" ht="15.75" thickBot="1" x14ac:dyDescent="0.3">
      <c r="B25" s="163"/>
      <c r="C25" s="165"/>
      <c r="D25" s="169"/>
      <c r="E25" s="65" t="s">
        <v>15</v>
      </c>
      <c r="F25" s="111">
        <v>0.6</v>
      </c>
      <c r="G25" s="133"/>
      <c r="H25" s="55"/>
      <c r="I25" s="56"/>
      <c r="J25" s="57"/>
      <c r="K25" s="58"/>
      <c r="L25" s="56"/>
      <c r="M25" s="57">
        <v>2</v>
      </c>
      <c r="N25" s="58"/>
      <c r="O25" s="56"/>
      <c r="P25" s="57">
        <v>1</v>
      </c>
      <c r="Q25" s="58">
        <v>1</v>
      </c>
      <c r="R25" s="56"/>
      <c r="S25" s="57"/>
      <c r="T25" s="58"/>
      <c r="U25" s="56"/>
      <c r="V25" s="57"/>
      <c r="W25" s="58"/>
      <c r="X25" s="56">
        <v>3</v>
      </c>
      <c r="Y25" s="57"/>
      <c r="Z25" s="58"/>
      <c r="AA25" s="56"/>
      <c r="AB25" s="57"/>
      <c r="AC25" s="58">
        <v>5</v>
      </c>
      <c r="AD25" s="56"/>
      <c r="AE25" s="57"/>
      <c r="AF25" s="58">
        <v>1</v>
      </c>
      <c r="AG25" s="56"/>
      <c r="AH25" s="57"/>
      <c r="AI25" s="58"/>
      <c r="AJ25" s="56"/>
      <c r="AK25" s="57"/>
      <c r="AL25" s="117">
        <f t="shared" si="5"/>
        <v>13</v>
      </c>
      <c r="AM25" s="195"/>
      <c r="AN25" s="21">
        <f t="shared" ref="AN25" si="16">(AL25/AM24)*100</f>
        <v>11.711711711711711</v>
      </c>
      <c r="AO25" s="11">
        <f t="shared" si="3"/>
        <v>46.153846153846153</v>
      </c>
      <c r="AP25" s="127"/>
    </row>
    <row r="26" spans="2:42" x14ac:dyDescent="0.25">
      <c r="B26" s="166">
        <v>41840</v>
      </c>
      <c r="C26" s="167" t="s">
        <v>46</v>
      </c>
      <c r="D26" s="179" t="s">
        <v>22</v>
      </c>
      <c r="E26" s="66" t="s">
        <v>14</v>
      </c>
      <c r="F26" s="112">
        <v>4.0999999999999996</v>
      </c>
      <c r="G26" s="134"/>
      <c r="H26" s="59">
        <v>1</v>
      </c>
      <c r="I26" s="60">
        <v>6</v>
      </c>
      <c r="J26" s="61">
        <v>4</v>
      </c>
      <c r="K26" s="62">
        <v>0</v>
      </c>
      <c r="L26" s="60">
        <v>0</v>
      </c>
      <c r="M26" s="61">
        <v>4</v>
      </c>
      <c r="N26" s="62">
        <v>1</v>
      </c>
      <c r="O26" s="60">
        <v>1</v>
      </c>
      <c r="P26" s="61">
        <v>0</v>
      </c>
      <c r="Q26" s="62">
        <v>0</v>
      </c>
      <c r="R26" s="60">
        <v>1</v>
      </c>
      <c r="S26" s="61">
        <v>1</v>
      </c>
      <c r="T26" s="62">
        <v>0</v>
      </c>
      <c r="U26" s="60">
        <v>0</v>
      </c>
      <c r="V26" s="61">
        <v>1</v>
      </c>
      <c r="W26" s="62">
        <v>0</v>
      </c>
      <c r="X26" s="60">
        <v>1</v>
      </c>
      <c r="Y26" s="61">
        <v>2</v>
      </c>
      <c r="Z26" s="62">
        <v>0</v>
      </c>
      <c r="AA26" s="60">
        <v>1</v>
      </c>
      <c r="AB26" s="61">
        <v>3</v>
      </c>
      <c r="AC26" s="62">
        <v>1</v>
      </c>
      <c r="AD26" s="60">
        <v>1</v>
      </c>
      <c r="AE26" s="61">
        <v>6</v>
      </c>
      <c r="AF26" s="62">
        <v>2</v>
      </c>
      <c r="AG26" s="60">
        <v>0</v>
      </c>
      <c r="AH26" s="61">
        <v>19</v>
      </c>
      <c r="AI26" s="62"/>
      <c r="AJ26" s="60"/>
      <c r="AK26" s="61">
        <v>10</v>
      </c>
      <c r="AL26" s="118">
        <f t="shared" si="5"/>
        <v>66</v>
      </c>
      <c r="AM26" s="196">
        <f t="shared" ref="AM26" si="17">AL26+AL27</f>
        <v>81</v>
      </c>
      <c r="AN26" s="22">
        <f t="shared" ref="AN26" si="18">(AL26/AM26)*100</f>
        <v>81.481481481481481</v>
      </c>
      <c r="AO26" s="8">
        <f t="shared" si="3"/>
        <v>62.121212121212125</v>
      </c>
      <c r="AP26" s="128" t="s">
        <v>50</v>
      </c>
    </row>
    <row r="27" spans="2:42" ht="15.75" thickBot="1" x14ac:dyDescent="0.3">
      <c r="B27" s="151"/>
      <c r="C27" s="153"/>
      <c r="D27" s="178"/>
      <c r="E27" s="67" t="s">
        <v>15</v>
      </c>
      <c r="F27" s="113">
        <v>1.2</v>
      </c>
      <c r="G27" s="135"/>
      <c r="H27" s="47"/>
      <c r="I27" s="48"/>
      <c r="J27" s="49"/>
      <c r="K27" s="50"/>
      <c r="L27" s="48"/>
      <c r="M27" s="49"/>
      <c r="N27" s="50"/>
      <c r="O27" s="48">
        <v>2</v>
      </c>
      <c r="P27" s="49"/>
      <c r="Q27" s="50"/>
      <c r="R27" s="48">
        <v>4</v>
      </c>
      <c r="S27" s="49">
        <v>1</v>
      </c>
      <c r="T27" s="50"/>
      <c r="U27" s="48"/>
      <c r="V27" s="49">
        <v>1</v>
      </c>
      <c r="W27" s="50"/>
      <c r="X27" s="48"/>
      <c r="Y27" s="49">
        <v>1</v>
      </c>
      <c r="Z27" s="50"/>
      <c r="AA27" s="48"/>
      <c r="AB27" s="49">
        <v>1</v>
      </c>
      <c r="AC27" s="50"/>
      <c r="AD27" s="48"/>
      <c r="AE27" s="49"/>
      <c r="AF27" s="50">
        <v>1</v>
      </c>
      <c r="AG27" s="48"/>
      <c r="AH27" s="49">
        <v>3</v>
      </c>
      <c r="AI27" s="50"/>
      <c r="AJ27" s="48"/>
      <c r="AK27" s="49">
        <v>1</v>
      </c>
      <c r="AL27" s="115">
        <f t="shared" si="5"/>
        <v>15</v>
      </c>
      <c r="AM27" s="197"/>
      <c r="AN27" s="23">
        <f t="shared" ref="AN27" si="19">(AL27/AM26)*100</f>
        <v>18.518518518518519</v>
      </c>
      <c r="AO27" s="9">
        <f t="shared" si="3"/>
        <v>80</v>
      </c>
      <c r="AP27" s="129"/>
    </row>
    <row r="28" spans="2:42" x14ac:dyDescent="0.25">
      <c r="B28" s="162">
        <v>41861</v>
      </c>
      <c r="C28" s="164" t="s">
        <v>48</v>
      </c>
      <c r="D28" s="168" t="s">
        <v>52</v>
      </c>
      <c r="E28" s="64" t="s">
        <v>14</v>
      </c>
      <c r="F28" s="110">
        <v>1.6</v>
      </c>
      <c r="G28" s="132"/>
      <c r="H28" s="51">
        <v>0</v>
      </c>
      <c r="I28" s="52">
        <v>0</v>
      </c>
      <c r="J28" s="53">
        <v>0</v>
      </c>
      <c r="K28" s="54">
        <v>0</v>
      </c>
      <c r="L28" s="52">
        <v>1</v>
      </c>
      <c r="M28" s="53">
        <v>1</v>
      </c>
      <c r="N28" s="54">
        <v>2</v>
      </c>
      <c r="O28" s="52">
        <v>3</v>
      </c>
      <c r="P28" s="53">
        <v>0</v>
      </c>
      <c r="Q28" s="54">
        <v>1</v>
      </c>
      <c r="R28" s="52">
        <v>3</v>
      </c>
      <c r="S28" s="53">
        <v>1</v>
      </c>
      <c r="T28" s="54">
        <v>1</v>
      </c>
      <c r="U28" s="52">
        <v>0</v>
      </c>
      <c r="V28" s="53">
        <v>0</v>
      </c>
      <c r="W28" s="54">
        <v>0</v>
      </c>
      <c r="X28" s="52">
        <v>1</v>
      </c>
      <c r="Y28" s="53">
        <v>0</v>
      </c>
      <c r="Z28" s="54">
        <v>0</v>
      </c>
      <c r="AA28" s="52">
        <v>0</v>
      </c>
      <c r="AB28" s="53">
        <v>0</v>
      </c>
      <c r="AC28" s="54">
        <v>3</v>
      </c>
      <c r="AD28" s="52">
        <v>2</v>
      </c>
      <c r="AE28" s="53">
        <v>6</v>
      </c>
      <c r="AF28" s="54">
        <v>1</v>
      </c>
      <c r="AG28" s="52">
        <v>1</v>
      </c>
      <c r="AH28" s="53">
        <v>0</v>
      </c>
      <c r="AI28" s="54"/>
      <c r="AJ28" s="52"/>
      <c r="AK28" s="53">
        <v>3</v>
      </c>
      <c r="AL28" s="116">
        <f t="shared" si="5"/>
        <v>30</v>
      </c>
      <c r="AM28" s="194">
        <f>AL28+AL29</f>
        <v>52</v>
      </c>
      <c r="AN28" s="20">
        <f t="shared" ref="AN28" si="20">(AL28/AM28)*100</f>
        <v>57.692307692307686</v>
      </c>
      <c r="AO28" s="10">
        <f t="shared" si="3"/>
        <v>53.333333333333336</v>
      </c>
      <c r="AP28" s="126" t="s">
        <v>51</v>
      </c>
    </row>
    <row r="29" spans="2:42" ht="15.75" thickBot="1" x14ac:dyDescent="0.3">
      <c r="B29" s="163"/>
      <c r="C29" s="165"/>
      <c r="D29" s="169"/>
      <c r="E29" s="65" t="s">
        <v>15</v>
      </c>
      <c r="F29" s="111">
        <v>1.2</v>
      </c>
      <c r="G29" s="133"/>
      <c r="H29" s="55"/>
      <c r="I29" s="56"/>
      <c r="J29" s="57"/>
      <c r="K29" s="58"/>
      <c r="L29" s="56"/>
      <c r="M29" s="57"/>
      <c r="N29" s="58"/>
      <c r="O29" s="56"/>
      <c r="P29" s="57"/>
      <c r="Q29" s="58"/>
      <c r="R29" s="56"/>
      <c r="S29" s="57"/>
      <c r="T29" s="58"/>
      <c r="U29" s="56"/>
      <c r="V29" s="57"/>
      <c r="W29" s="58"/>
      <c r="X29" s="56"/>
      <c r="Y29" s="57"/>
      <c r="Z29" s="58">
        <v>9</v>
      </c>
      <c r="AA29" s="56">
        <v>5</v>
      </c>
      <c r="AB29" s="57">
        <v>3</v>
      </c>
      <c r="AC29" s="58"/>
      <c r="AD29" s="56">
        <v>2</v>
      </c>
      <c r="AE29" s="57">
        <v>2</v>
      </c>
      <c r="AF29" s="58"/>
      <c r="AG29" s="56"/>
      <c r="AH29" s="57">
        <v>1</v>
      </c>
      <c r="AI29" s="58"/>
      <c r="AJ29" s="56"/>
      <c r="AK29" s="57"/>
      <c r="AL29" s="117">
        <f t="shared" si="5"/>
        <v>22</v>
      </c>
      <c r="AM29" s="195"/>
      <c r="AN29" s="21">
        <f t="shared" ref="AN29" si="21">(AL29/AM28)*100</f>
        <v>42.307692307692307</v>
      </c>
      <c r="AO29" s="11">
        <f t="shared" si="3"/>
        <v>54.545454545454547</v>
      </c>
      <c r="AP29" s="127"/>
    </row>
    <row r="30" spans="2:42" x14ac:dyDescent="0.25">
      <c r="B30" s="166">
        <v>41868</v>
      </c>
      <c r="C30" s="167" t="s">
        <v>47</v>
      </c>
      <c r="D30" s="179" t="s">
        <v>22</v>
      </c>
      <c r="E30" s="66" t="s">
        <v>14</v>
      </c>
      <c r="F30" s="112">
        <v>1.6</v>
      </c>
      <c r="G30" s="134"/>
      <c r="H30" s="59">
        <v>2</v>
      </c>
      <c r="I30" s="60"/>
      <c r="J30" s="61"/>
      <c r="K30" s="62"/>
      <c r="L30" s="60"/>
      <c r="M30" s="61">
        <v>5</v>
      </c>
      <c r="N30" s="62"/>
      <c r="O30" s="60">
        <v>1</v>
      </c>
      <c r="P30" s="61">
        <v>1</v>
      </c>
      <c r="Q30" s="62"/>
      <c r="R30" s="60">
        <v>2</v>
      </c>
      <c r="S30" s="61"/>
      <c r="T30" s="62"/>
      <c r="U30" s="60"/>
      <c r="V30" s="61"/>
      <c r="W30" s="62">
        <v>1</v>
      </c>
      <c r="X30" s="60"/>
      <c r="Y30" s="61"/>
      <c r="Z30" s="62"/>
      <c r="AA30" s="60"/>
      <c r="AB30" s="61"/>
      <c r="AC30" s="62"/>
      <c r="AD30" s="60"/>
      <c r="AE30" s="61">
        <v>3</v>
      </c>
      <c r="AF30" s="62"/>
      <c r="AG30" s="60">
        <v>1</v>
      </c>
      <c r="AH30" s="61">
        <v>3</v>
      </c>
      <c r="AI30" s="62"/>
      <c r="AJ30" s="60"/>
      <c r="AK30" s="61">
        <v>8</v>
      </c>
      <c r="AL30" s="118">
        <f t="shared" si="5"/>
        <v>27</v>
      </c>
      <c r="AM30" s="196">
        <f t="shared" ref="AM30" si="22">AL30+AL31</f>
        <v>46</v>
      </c>
      <c r="AN30" s="22">
        <f t="shared" ref="AN30" si="23">(AL30/AM30)*100</f>
        <v>58.695652173913047</v>
      </c>
      <c r="AO30" s="8">
        <f t="shared" si="3"/>
        <v>59.25925925925926</v>
      </c>
      <c r="AP30" s="128" t="s">
        <v>49</v>
      </c>
    </row>
    <row r="31" spans="2:42" ht="15.75" thickBot="1" x14ac:dyDescent="0.3">
      <c r="B31" s="151"/>
      <c r="C31" s="153"/>
      <c r="D31" s="178"/>
      <c r="E31" s="67" t="s">
        <v>15</v>
      </c>
      <c r="F31" s="113">
        <v>1.2</v>
      </c>
      <c r="G31" s="135"/>
      <c r="H31" s="47"/>
      <c r="I31" s="48"/>
      <c r="J31" s="49"/>
      <c r="K31" s="50"/>
      <c r="L31" s="48"/>
      <c r="M31" s="49">
        <v>4</v>
      </c>
      <c r="N31" s="50"/>
      <c r="O31" s="48"/>
      <c r="P31" s="49">
        <v>1</v>
      </c>
      <c r="Q31" s="50"/>
      <c r="R31" s="48">
        <v>3</v>
      </c>
      <c r="S31" s="49"/>
      <c r="T31" s="50"/>
      <c r="U31" s="48"/>
      <c r="V31" s="49"/>
      <c r="W31" s="50"/>
      <c r="X31" s="48">
        <v>1</v>
      </c>
      <c r="Y31" s="49"/>
      <c r="Z31" s="50"/>
      <c r="AA31" s="48"/>
      <c r="AB31" s="49">
        <v>1</v>
      </c>
      <c r="AC31" s="50"/>
      <c r="AD31" s="48"/>
      <c r="AE31" s="49">
        <v>3</v>
      </c>
      <c r="AF31" s="50"/>
      <c r="AG31" s="48"/>
      <c r="AH31" s="49">
        <v>4</v>
      </c>
      <c r="AI31" s="50"/>
      <c r="AJ31" s="48"/>
      <c r="AK31" s="49">
        <v>2</v>
      </c>
      <c r="AL31" s="115">
        <f t="shared" si="5"/>
        <v>19</v>
      </c>
      <c r="AM31" s="197"/>
      <c r="AN31" s="23">
        <f t="shared" ref="AN31" si="24">(AL31/AM30)*100</f>
        <v>41.304347826086953</v>
      </c>
      <c r="AO31" s="9">
        <f t="shared" si="3"/>
        <v>63.157894736842103</v>
      </c>
      <c r="AP31" s="129"/>
    </row>
    <row r="32" spans="2:42" x14ac:dyDescent="0.25">
      <c r="B32" s="162">
        <v>41875</v>
      </c>
      <c r="C32" s="164" t="s">
        <v>53</v>
      </c>
      <c r="D32" s="168" t="s">
        <v>22</v>
      </c>
      <c r="E32" s="64" t="s">
        <v>14</v>
      </c>
      <c r="F32" s="110">
        <v>7.4</v>
      </c>
      <c r="G32" s="132"/>
      <c r="H32" s="51">
        <v>3</v>
      </c>
      <c r="I32" s="52">
        <v>8</v>
      </c>
      <c r="J32" s="53">
        <v>14</v>
      </c>
      <c r="K32" s="54">
        <v>3</v>
      </c>
      <c r="L32" s="52">
        <v>11</v>
      </c>
      <c r="M32" s="53">
        <v>1</v>
      </c>
      <c r="N32" s="54">
        <v>7</v>
      </c>
      <c r="O32" s="52">
        <v>13</v>
      </c>
      <c r="P32" s="53">
        <v>3</v>
      </c>
      <c r="Q32" s="54">
        <v>2</v>
      </c>
      <c r="R32" s="52">
        <v>0</v>
      </c>
      <c r="S32" s="53">
        <v>13</v>
      </c>
      <c r="T32" s="54">
        <v>0</v>
      </c>
      <c r="U32" s="52">
        <v>0</v>
      </c>
      <c r="V32" s="53">
        <v>6</v>
      </c>
      <c r="W32" s="54">
        <v>0</v>
      </c>
      <c r="X32" s="52">
        <v>4</v>
      </c>
      <c r="Y32" s="53">
        <v>1</v>
      </c>
      <c r="Z32" s="54">
        <v>0</v>
      </c>
      <c r="AA32" s="52">
        <v>1</v>
      </c>
      <c r="AB32" s="53">
        <v>4</v>
      </c>
      <c r="AC32" s="54">
        <v>0</v>
      </c>
      <c r="AD32" s="52">
        <v>1</v>
      </c>
      <c r="AE32" s="53">
        <v>7</v>
      </c>
      <c r="AF32" s="54">
        <v>0</v>
      </c>
      <c r="AG32" s="52">
        <v>5</v>
      </c>
      <c r="AH32" s="53">
        <v>7</v>
      </c>
      <c r="AI32" s="54"/>
      <c r="AJ32" s="52"/>
      <c r="AK32" s="53">
        <v>14</v>
      </c>
      <c r="AL32" s="116">
        <f t="shared" si="5"/>
        <v>128</v>
      </c>
      <c r="AM32" s="194">
        <f t="shared" ref="AM32" si="25">AL32+AL33</f>
        <v>185</v>
      </c>
      <c r="AN32" s="20">
        <f t="shared" ref="AN32" si="26">(AL32/AM32)*100</f>
        <v>69.189189189189193</v>
      </c>
      <c r="AO32" s="10">
        <f t="shared" si="3"/>
        <v>57.8125</v>
      </c>
      <c r="AP32" s="126" t="s">
        <v>54</v>
      </c>
    </row>
    <row r="33" spans="2:42" ht="15.75" thickBot="1" x14ac:dyDescent="0.3">
      <c r="B33" s="163"/>
      <c r="C33" s="165"/>
      <c r="D33" s="169"/>
      <c r="E33" s="65" t="s">
        <v>15</v>
      </c>
      <c r="F33" s="111">
        <v>3.2</v>
      </c>
      <c r="G33" s="133"/>
      <c r="H33" s="55"/>
      <c r="I33" s="56">
        <v>2</v>
      </c>
      <c r="J33" s="57">
        <v>7</v>
      </c>
      <c r="K33" s="58">
        <v>3</v>
      </c>
      <c r="L33" s="56">
        <v>2</v>
      </c>
      <c r="M33" s="57">
        <v>5</v>
      </c>
      <c r="N33" s="58"/>
      <c r="O33" s="56">
        <v>1</v>
      </c>
      <c r="P33" s="57">
        <v>1</v>
      </c>
      <c r="Q33" s="58">
        <v>4</v>
      </c>
      <c r="R33" s="56">
        <v>9</v>
      </c>
      <c r="S33" s="57">
        <v>2</v>
      </c>
      <c r="T33" s="58"/>
      <c r="U33" s="56"/>
      <c r="V33" s="57">
        <v>2</v>
      </c>
      <c r="W33" s="58"/>
      <c r="X33" s="56">
        <v>5</v>
      </c>
      <c r="Y33" s="57">
        <v>2</v>
      </c>
      <c r="Z33" s="58" t="s">
        <v>26</v>
      </c>
      <c r="AA33" s="56">
        <v>1</v>
      </c>
      <c r="AB33" s="57"/>
      <c r="AC33" s="58"/>
      <c r="AD33" s="56">
        <v>1</v>
      </c>
      <c r="AE33" s="57">
        <v>4</v>
      </c>
      <c r="AF33" s="58"/>
      <c r="AG33" s="56"/>
      <c r="AH33" s="57">
        <v>4</v>
      </c>
      <c r="AI33" s="58"/>
      <c r="AJ33" s="56"/>
      <c r="AK33" s="57">
        <v>2</v>
      </c>
      <c r="AL33" s="117">
        <f t="shared" si="5"/>
        <v>57</v>
      </c>
      <c r="AM33" s="195"/>
      <c r="AN33" s="21">
        <f t="shared" ref="AN33" si="27">(AL33/AM32)*100</f>
        <v>30.810810810810814</v>
      </c>
      <c r="AO33" s="11">
        <f t="shared" si="3"/>
        <v>56.140350877192979</v>
      </c>
      <c r="AP33" s="127" t="s">
        <v>55</v>
      </c>
    </row>
    <row r="34" spans="2:42" x14ac:dyDescent="0.25">
      <c r="B34" s="166">
        <v>41882</v>
      </c>
      <c r="C34" s="167" t="s">
        <v>56</v>
      </c>
      <c r="D34" s="179" t="s">
        <v>22</v>
      </c>
      <c r="E34" s="66" t="s">
        <v>14</v>
      </c>
      <c r="F34" s="112">
        <v>6.6</v>
      </c>
      <c r="G34" s="134"/>
      <c r="H34" s="59"/>
      <c r="I34" s="60">
        <v>1</v>
      </c>
      <c r="J34" s="61">
        <v>7</v>
      </c>
      <c r="K34" s="62"/>
      <c r="L34" s="60">
        <v>1</v>
      </c>
      <c r="M34" s="61">
        <v>3</v>
      </c>
      <c r="N34" s="62">
        <v>1</v>
      </c>
      <c r="O34" s="60">
        <v>7</v>
      </c>
      <c r="P34" s="61">
        <v>9</v>
      </c>
      <c r="Q34" s="62">
        <v>1</v>
      </c>
      <c r="R34" s="60">
        <v>1</v>
      </c>
      <c r="S34" s="61">
        <v>14</v>
      </c>
      <c r="T34" s="62">
        <v>2</v>
      </c>
      <c r="U34" s="60">
        <v>4</v>
      </c>
      <c r="V34" s="61">
        <v>5</v>
      </c>
      <c r="W34" s="62"/>
      <c r="X34" s="60">
        <v>2</v>
      </c>
      <c r="Y34" s="61">
        <v>11</v>
      </c>
      <c r="Z34" s="62">
        <v>5</v>
      </c>
      <c r="AA34" s="60">
        <v>0</v>
      </c>
      <c r="AB34" s="61">
        <v>4</v>
      </c>
      <c r="AC34" s="62"/>
      <c r="AD34" s="60">
        <v>4</v>
      </c>
      <c r="AE34" s="61">
        <v>1</v>
      </c>
      <c r="AF34" s="62">
        <v>1</v>
      </c>
      <c r="AG34" s="60">
        <v>1</v>
      </c>
      <c r="AH34" s="61"/>
      <c r="AI34" s="62"/>
      <c r="AJ34" s="60"/>
      <c r="AK34" s="61">
        <v>21</v>
      </c>
      <c r="AL34" s="118">
        <f t="shared" si="5"/>
        <v>106</v>
      </c>
      <c r="AM34" s="196">
        <f t="shared" ref="AM34" si="28">AL34+AL35</f>
        <v>232</v>
      </c>
      <c r="AN34" s="22">
        <f t="shared" ref="AN34" si="29">(AL34/AM34)*100</f>
        <v>45.689655172413794</v>
      </c>
      <c r="AO34" s="8">
        <f t="shared" si="3"/>
        <v>62.264150943396224</v>
      </c>
      <c r="AP34" s="128" t="s">
        <v>57</v>
      </c>
    </row>
    <row r="35" spans="2:42" ht="15.75" thickBot="1" x14ac:dyDescent="0.3">
      <c r="B35" s="151"/>
      <c r="C35" s="153"/>
      <c r="D35" s="178"/>
      <c r="E35" s="67" t="s">
        <v>15</v>
      </c>
      <c r="F35" s="113">
        <v>7</v>
      </c>
      <c r="G35" s="135"/>
      <c r="H35" s="47">
        <v>2</v>
      </c>
      <c r="I35" s="48"/>
      <c r="J35" s="49">
        <v>5</v>
      </c>
      <c r="K35" s="50"/>
      <c r="L35" s="48">
        <v>3</v>
      </c>
      <c r="M35" s="49">
        <v>1</v>
      </c>
      <c r="N35" s="50"/>
      <c r="O35" s="48">
        <v>4</v>
      </c>
      <c r="P35" s="49">
        <v>1</v>
      </c>
      <c r="Q35" s="50">
        <v>2</v>
      </c>
      <c r="R35" s="48">
        <v>3</v>
      </c>
      <c r="S35" s="49">
        <v>8</v>
      </c>
      <c r="T35" s="50"/>
      <c r="U35" s="48">
        <v>7</v>
      </c>
      <c r="V35" s="49">
        <v>8</v>
      </c>
      <c r="W35" s="50"/>
      <c r="X35" s="48">
        <v>21</v>
      </c>
      <c r="Y35" s="49">
        <v>2</v>
      </c>
      <c r="Z35" s="50">
        <v>1</v>
      </c>
      <c r="AA35" s="48">
        <v>5</v>
      </c>
      <c r="AB35" s="49">
        <v>6</v>
      </c>
      <c r="AC35" s="50">
        <v>9</v>
      </c>
      <c r="AD35" s="48">
        <v>8</v>
      </c>
      <c r="AE35" s="49">
        <v>5</v>
      </c>
      <c r="AF35" s="50">
        <v>3</v>
      </c>
      <c r="AG35" s="48">
        <v>3</v>
      </c>
      <c r="AH35" s="49">
        <v>4</v>
      </c>
      <c r="AI35" s="50"/>
      <c r="AJ35" s="48"/>
      <c r="AK35" s="49">
        <v>15</v>
      </c>
      <c r="AL35" s="115">
        <f t="shared" si="5"/>
        <v>126</v>
      </c>
      <c r="AM35" s="197"/>
      <c r="AN35" s="23">
        <f t="shared" ref="AN35" si="30">(AL35/AM34)*100</f>
        <v>54.310344827586206</v>
      </c>
      <c r="AO35" s="9">
        <f t="shared" si="3"/>
        <v>55.555555555555557</v>
      </c>
      <c r="AP35" s="129" t="s">
        <v>58</v>
      </c>
    </row>
    <row r="36" spans="2:42" x14ac:dyDescent="0.25">
      <c r="B36" s="162">
        <v>41889</v>
      </c>
      <c r="C36" s="164" t="s">
        <v>61</v>
      </c>
      <c r="D36" s="168" t="s">
        <v>22</v>
      </c>
      <c r="E36" s="64" t="s">
        <v>14</v>
      </c>
      <c r="F36" s="110">
        <v>4.9000000000000004</v>
      </c>
      <c r="G36" s="132"/>
      <c r="H36" s="51"/>
      <c r="I36" s="52">
        <v>7</v>
      </c>
      <c r="J36" s="53">
        <v>8</v>
      </c>
      <c r="K36" s="54"/>
      <c r="L36" s="52"/>
      <c r="M36" s="53">
        <v>2</v>
      </c>
      <c r="N36" s="54">
        <v>3</v>
      </c>
      <c r="O36" s="52">
        <v>5</v>
      </c>
      <c r="P36" s="53"/>
      <c r="Q36" s="54"/>
      <c r="R36" s="52">
        <v>1</v>
      </c>
      <c r="S36" s="53">
        <v>6</v>
      </c>
      <c r="T36" s="54"/>
      <c r="U36" s="52">
        <v>3</v>
      </c>
      <c r="V36" s="53">
        <v>1</v>
      </c>
      <c r="W36" s="54">
        <v>3</v>
      </c>
      <c r="X36" s="52">
        <v>4</v>
      </c>
      <c r="Y36" s="53">
        <v>4</v>
      </c>
      <c r="Z36" s="54">
        <v>1</v>
      </c>
      <c r="AA36" s="52">
        <v>3</v>
      </c>
      <c r="AB36" s="53">
        <v>5</v>
      </c>
      <c r="AC36" s="54"/>
      <c r="AD36" s="52">
        <v>3</v>
      </c>
      <c r="AE36" s="53">
        <v>4</v>
      </c>
      <c r="AF36" s="54"/>
      <c r="AG36" s="52">
        <v>5</v>
      </c>
      <c r="AH36" s="53">
        <v>3</v>
      </c>
      <c r="AI36" s="54"/>
      <c r="AJ36" s="52"/>
      <c r="AK36" s="53">
        <v>27</v>
      </c>
      <c r="AL36" s="116">
        <f t="shared" si="5"/>
        <v>98</v>
      </c>
      <c r="AM36" s="194">
        <f t="shared" ref="AM36" si="31">AL36+AL37</f>
        <v>143</v>
      </c>
      <c r="AN36" s="20">
        <f t="shared" ref="AN36" si="32">(AL36/AM36)*100</f>
        <v>68.531468531468533</v>
      </c>
      <c r="AO36" s="10">
        <f t="shared" si="3"/>
        <v>50</v>
      </c>
      <c r="AP36" s="126" t="s">
        <v>62</v>
      </c>
    </row>
    <row r="37" spans="2:42" ht="15.75" thickBot="1" x14ac:dyDescent="0.3">
      <c r="B37" s="163"/>
      <c r="C37" s="165"/>
      <c r="D37" s="169"/>
      <c r="E37" s="65" t="s">
        <v>15</v>
      </c>
      <c r="F37" s="111">
        <v>2.2000000000000002</v>
      </c>
      <c r="G37" s="133"/>
      <c r="H37" s="55"/>
      <c r="I37" s="56"/>
      <c r="J37" s="57">
        <v>1</v>
      </c>
      <c r="K37" s="58"/>
      <c r="L37" s="56">
        <v>2</v>
      </c>
      <c r="M37" s="57">
        <v>3</v>
      </c>
      <c r="N37" s="58">
        <v>2</v>
      </c>
      <c r="O37" s="56">
        <v>1</v>
      </c>
      <c r="P37" s="57">
        <v>1</v>
      </c>
      <c r="Q37" s="58"/>
      <c r="R37" s="56">
        <v>1</v>
      </c>
      <c r="S37" s="57">
        <v>1</v>
      </c>
      <c r="T37" s="58"/>
      <c r="U37" s="56">
        <v>1</v>
      </c>
      <c r="V37" s="57">
        <v>5</v>
      </c>
      <c r="W37" s="58">
        <v>2</v>
      </c>
      <c r="X37" s="56">
        <v>2</v>
      </c>
      <c r="Y37" s="57">
        <v>2</v>
      </c>
      <c r="Z37" s="58"/>
      <c r="AA37" s="56">
        <v>2</v>
      </c>
      <c r="AB37" s="57">
        <v>3</v>
      </c>
      <c r="AC37" s="58"/>
      <c r="AD37" s="56">
        <v>2</v>
      </c>
      <c r="AE37" s="57">
        <v>1</v>
      </c>
      <c r="AF37" s="58">
        <v>1</v>
      </c>
      <c r="AG37" s="56">
        <v>3</v>
      </c>
      <c r="AH37" s="57">
        <v>4</v>
      </c>
      <c r="AI37" s="58"/>
      <c r="AJ37" s="56"/>
      <c r="AK37" s="57">
        <v>5</v>
      </c>
      <c r="AL37" s="117">
        <f t="shared" si="5"/>
        <v>45</v>
      </c>
      <c r="AM37" s="195"/>
      <c r="AN37" s="21">
        <f t="shared" ref="AN37" si="33">(AL37/AM36)*100</f>
        <v>31.46853146853147</v>
      </c>
      <c r="AO37" s="11">
        <f t="shared" si="3"/>
        <v>48.888888888888886</v>
      </c>
      <c r="AP37" s="127" t="s">
        <v>63</v>
      </c>
    </row>
    <row r="38" spans="2:42" x14ac:dyDescent="0.25">
      <c r="B38" s="166">
        <v>41896</v>
      </c>
      <c r="C38" s="167" t="s">
        <v>64</v>
      </c>
      <c r="D38" s="179" t="s">
        <v>22</v>
      </c>
      <c r="E38" s="66" t="s">
        <v>14</v>
      </c>
      <c r="F38" s="112">
        <v>18.8</v>
      </c>
      <c r="G38" s="134"/>
      <c r="H38" s="59">
        <v>2</v>
      </c>
      <c r="I38" s="60">
        <v>7</v>
      </c>
      <c r="J38" s="61">
        <v>19</v>
      </c>
      <c r="K38" s="62">
        <v>3</v>
      </c>
      <c r="L38" s="60">
        <v>12</v>
      </c>
      <c r="M38" s="61">
        <v>20</v>
      </c>
      <c r="N38" s="62">
        <v>2</v>
      </c>
      <c r="O38" s="60">
        <v>11</v>
      </c>
      <c r="P38" s="61">
        <v>10</v>
      </c>
      <c r="Q38" s="62">
        <v>5</v>
      </c>
      <c r="R38" s="60">
        <v>14</v>
      </c>
      <c r="S38" s="61">
        <v>32</v>
      </c>
      <c r="T38" s="62">
        <v>0</v>
      </c>
      <c r="U38" s="60">
        <v>2</v>
      </c>
      <c r="V38" s="61">
        <v>18</v>
      </c>
      <c r="W38" s="62">
        <v>2</v>
      </c>
      <c r="X38" s="60">
        <v>5</v>
      </c>
      <c r="Y38" s="61">
        <v>9</v>
      </c>
      <c r="Z38" s="62">
        <v>5</v>
      </c>
      <c r="AA38" s="60">
        <v>10</v>
      </c>
      <c r="AB38" s="61">
        <v>15</v>
      </c>
      <c r="AC38" s="62">
        <v>4</v>
      </c>
      <c r="AD38" s="60">
        <v>9</v>
      </c>
      <c r="AE38" s="61">
        <v>18</v>
      </c>
      <c r="AF38" s="62"/>
      <c r="AG38" s="60">
        <v>4</v>
      </c>
      <c r="AH38" s="61">
        <v>12</v>
      </c>
      <c r="AI38" s="62"/>
      <c r="AJ38" s="60"/>
      <c r="AK38" s="61">
        <v>63</v>
      </c>
      <c r="AL38" s="118">
        <f t="shared" si="5"/>
        <v>313</v>
      </c>
      <c r="AM38" s="196">
        <f t="shared" ref="AM38" si="34">AL38+AL39</f>
        <v>379</v>
      </c>
      <c r="AN38" s="22">
        <f t="shared" ref="AN38" si="35">(AL38/AM38)*100</f>
        <v>82.585751978891821</v>
      </c>
      <c r="AO38" s="8">
        <f t="shared" si="3"/>
        <v>60.063897763578275</v>
      </c>
      <c r="AP38" s="128" t="s">
        <v>65</v>
      </c>
    </row>
    <row r="39" spans="2:42" ht="15.75" thickBot="1" x14ac:dyDescent="0.3">
      <c r="B39" s="151"/>
      <c r="C39" s="153"/>
      <c r="D39" s="178"/>
      <c r="E39" s="67" t="s">
        <v>15</v>
      </c>
      <c r="F39" s="113">
        <v>3.4</v>
      </c>
      <c r="G39" s="135"/>
      <c r="H39" s="47"/>
      <c r="I39" s="48"/>
      <c r="J39" s="49">
        <v>1</v>
      </c>
      <c r="K39" s="50"/>
      <c r="L39" s="48">
        <v>2</v>
      </c>
      <c r="M39" s="49">
        <v>4</v>
      </c>
      <c r="N39" s="50">
        <v>1</v>
      </c>
      <c r="O39" s="48">
        <v>1</v>
      </c>
      <c r="P39" s="49">
        <v>2</v>
      </c>
      <c r="Q39" s="50">
        <v>3</v>
      </c>
      <c r="R39" s="48">
        <v>15</v>
      </c>
      <c r="S39" s="49">
        <v>4</v>
      </c>
      <c r="T39" s="50">
        <v>1</v>
      </c>
      <c r="U39" s="48">
        <v>2</v>
      </c>
      <c r="V39" s="49">
        <v>2</v>
      </c>
      <c r="W39" s="50"/>
      <c r="X39" s="48">
        <v>5</v>
      </c>
      <c r="Y39" s="49">
        <v>1</v>
      </c>
      <c r="Z39" s="50">
        <v>1</v>
      </c>
      <c r="AA39" s="48">
        <v>1</v>
      </c>
      <c r="AB39" s="49">
        <v>6</v>
      </c>
      <c r="AC39" s="50"/>
      <c r="AD39" s="48"/>
      <c r="AE39" s="49">
        <v>3</v>
      </c>
      <c r="AF39" s="50"/>
      <c r="AG39" s="48">
        <v>2</v>
      </c>
      <c r="AH39" s="49">
        <v>2</v>
      </c>
      <c r="AI39" s="50"/>
      <c r="AJ39" s="48"/>
      <c r="AK39" s="49">
        <v>7</v>
      </c>
      <c r="AL39" s="115">
        <f t="shared" si="5"/>
        <v>66</v>
      </c>
      <c r="AM39" s="197"/>
      <c r="AN39" s="23">
        <f t="shared" ref="AN39" si="36">(AL39/AM38)*100</f>
        <v>17.414248021108179</v>
      </c>
      <c r="AO39" s="9">
        <f t="shared" si="3"/>
        <v>51.515151515151516</v>
      </c>
      <c r="AP39" s="129" t="s">
        <v>66</v>
      </c>
    </row>
    <row r="40" spans="2:42" x14ac:dyDescent="0.25">
      <c r="B40" s="162">
        <v>41903</v>
      </c>
      <c r="C40" s="164" t="s">
        <v>67</v>
      </c>
      <c r="D40" s="168" t="s">
        <v>22</v>
      </c>
      <c r="E40" s="64" t="s">
        <v>14</v>
      </c>
      <c r="F40" s="110">
        <v>24.2</v>
      </c>
      <c r="G40" s="132"/>
      <c r="H40" s="51">
        <v>3</v>
      </c>
      <c r="I40" s="52">
        <v>5</v>
      </c>
      <c r="J40" s="53">
        <v>18</v>
      </c>
      <c r="K40" s="54">
        <v>7</v>
      </c>
      <c r="L40" s="52">
        <v>20</v>
      </c>
      <c r="M40" s="53">
        <v>35</v>
      </c>
      <c r="N40" s="54">
        <v>4</v>
      </c>
      <c r="O40" s="52">
        <v>10</v>
      </c>
      <c r="P40" s="53">
        <v>23</v>
      </c>
      <c r="Q40" s="54">
        <v>3</v>
      </c>
      <c r="R40" s="52">
        <v>27</v>
      </c>
      <c r="S40" s="53">
        <v>28</v>
      </c>
      <c r="T40" s="54">
        <v>4</v>
      </c>
      <c r="U40" s="52">
        <v>10</v>
      </c>
      <c r="V40" s="53">
        <v>25</v>
      </c>
      <c r="W40" s="54">
        <v>2</v>
      </c>
      <c r="X40" s="52">
        <v>16</v>
      </c>
      <c r="Y40" s="53">
        <v>11</v>
      </c>
      <c r="Z40" s="54">
        <v>1</v>
      </c>
      <c r="AA40" s="52">
        <v>19</v>
      </c>
      <c r="AB40" s="53">
        <v>30</v>
      </c>
      <c r="AC40" s="54">
        <v>2</v>
      </c>
      <c r="AD40" s="52">
        <v>4</v>
      </c>
      <c r="AE40" s="53">
        <v>30</v>
      </c>
      <c r="AF40" s="54">
        <v>3</v>
      </c>
      <c r="AG40" s="52">
        <v>8</v>
      </c>
      <c r="AH40" s="53">
        <v>27</v>
      </c>
      <c r="AI40" s="54"/>
      <c r="AJ40" s="52"/>
      <c r="AK40" s="53">
        <v>76</v>
      </c>
      <c r="AL40" s="116">
        <f t="shared" si="5"/>
        <v>451</v>
      </c>
      <c r="AM40" s="194">
        <f t="shared" ref="AM40" si="37">AL40+AL41</f>
        <v>493</v>
      </c>
      <c r="AN40" s="20">
        <f t="shared" ref="AN40" si="38">(AL40/AM40)*100</f>
        <v>91.480730223123729</v>
      </c>
      <c r="AO40" s="10">
        <f t="shared" si="3"/>
        <v>53.658536585365852</v>
      </c>
      <c r="AP40" s="126" t="s">
        <v>68</v>
      </c>
    </row>
    <row r="41" spans="2:42" ht="15.75" thickBot="1" x14ac:dyDescent="0.3">
      <c r="B41" s="163"/>
      <c r="C41" s="165"/>
      <c r="D41" s="169"/>
      <c r="E41" s="65" t="s">
        <v>15</v>
      </c>
      <c r="F41" s="111">
        <v>2.4</v>
      </c>
      <c r="G41" s="133"/>
      <c r="H41" s="55"/>
      <c r="I41" s="56">
        <v>1</v>
      </c>
      <c r="J41" s="57">
        <v>1</v>
      </c>
      <c r="K41" s="58">
        <v>1</v>
      </c>
      <c r="L41" s="56">
        <v>3</v>
      </c>
      <c r="M41" s="57">
        <v>2</v>
      </c>
      <c r="N41" s="58"/>
      <c r="O41" s="56"/>
      <c r="P41" s="57"/>
      <c r="Q41" s="58"/>
      <c r="R41" s="56">
        <v>2</v>
      </c>
      <c r="S41" s="57">
        <v>2</v>
      </c>
      <c r="T41" s="58">
        <v>3</v>
      </c>
      <c r="U41" s="56">
        <v>2</v>
      </c>
      <c r="V41" s="57">
        <v>1</v>
      </c>
      <c r="W41" s="58">
        <v>1</v>
      </c>
      <c r="X41" s="56">
        <v>4</v>
      </c>
      <c r="Y41" s="57">
        <v>2</v>
      </c>
      <c r="Z41" s="58"/>
      <c r="AA41" s="56">
        <v>1</v>
      </c>
      <c r="AB41" s="57"/>
      <c r="AC41" s="58">
        <v>4</v>
      </c>
      <c r="AD41" s="56">
        <v>2</v>
      </c>
      <c r="AE41" s="57">
        <v>6</v>
      </c>
      <c r="AF41" s="58"/>
      <c r="AG41" s="56"/>
      <c r="AH41" s="57">
        <v>1</v>
      </c>
      <c r="AI41" s="58"/>
      <c r="AJ41" s="56"/>
      <c r="AK41" s="57">
        <v>3</v>
      </c>
      <c r="AL41" s="117">
        <f t="shared" si="5"/>
        <v>42</v>
      </c>
      <c r="AM41" s="195"/>
      <c r="AN41" s="21">
        <f t="shared" ref="AN41" si="39">(AL41/AM40)*100</f>
        <v>8.5192697768762677</v>
      </c>
      <c r="AO41" s="11">
        <f t="shared" si="3"/>
        <v>57.142857142857146</v>
      </c>
      <c r="AP41" s="127" t="s">
        <v>69</v>
      </c>
    </row>
    <row r="42" spans="2:42" x14ac:dyDescent="0.25">
      <c r="B42" s="166">
        <v>41910</v>
      </c>
      <c r="C42" s="167" t="s">
        <v>70</v>
      </c>
      <c r="D42" s="168" t="s">
        <v>22</v>
      </c>
      <c r="E42" s="66" t="s">
        <v>14</v>
      </c>
      <c r="F42" s="112">
        <v>38.799999999999997</v>
      </c>
      <c r="G42" s="134"/>
      <c r="H42" s="59">
        <v>5</v>
      </c>
      <c r="I42" s="60">
        <v>21</v>
      </c>
      <c r="J42" s="61">
        <v>32</v>
      </c>
      <c r="K42" s="62">
        <v>0</v>
      </c>
      <c r="L42" s="60">
        <v>6</v>
      </c>
      <c r="M42" s="61">
        <v>15</v>
      </c>
      <c r="N42" s="62">
        <v>8</v>
      </c>
      <c r="O42" s="60">
        <v>14</v>
      </c>
      <c r="P42" s="61">
        <v>50</v>
      </c>
      <c r="Q42" s="62">
        <v>4</v>
      </c>
      <c r="R42" s="60">
        <v>1</v>
      </c>
      <c r="S42" s="61">
        <v>27</v>
      </c>
      <c r="T42" s="62">
        <v>18</v>
      </c>
      <c r="U42" s="60">
        <v>3</v>
      </c>
      <c r="V42" s="61">
        <v>69</v>
      </c>
      <c r="W42" s="62">
        <v>2</v>
      </c>
      <c r="X42" s="60">
        <v>19</v>
      </c>
      <c r="Y42" s="61">
        <v>38</v>
      </c>
      <c r="Z42" s="62">
        <v>1</v>
      </c>
      <c r="AA42" s="60">
        <v>12</v>
      </c>
      <c r="AB42" s="61">
        <v>47</v>
      </c>
      <c r="AC42" s="62">
        <v>5</v>
      </c>
      <c r="AD42" s="60">
        <v>24</v>
      </c>
      <c r="AE42" s="61">
        <v>39</v>
      </c>
      <c r="AF42" s="62">
        <v>5</v>
      </c>
      <c r="AG42" s="60">
        <v>9</v>
      </c>
      <c r="AH42" s="61">
        <v>45</v>
      </c>
      <c r="AI42" s="62"/>
      <c r="AJ42" s="60"/>
      <c r="AK42" s="61">
        <v>147</v>
      </c>
      <c r="AL42" s="118">
        <f t="shared" si="5"/>
        <v>666</v>
      </c>
      <c r="AM42" s="196">
        <f t="shared" ref="AM42" si="40">AL42+AL43</f>
        <v>706</v>
      </c>
      <c r="AN42" s="22">
        <f t="shared" ref="AN42" si="41">(AL42/AM42)*100</f>
        <v>94.334277620396605</v>
      </c>
      <c r="AO42" s="8">
        <f t="shared" si="3"/>
        <v>58.258258258258259</v>
      </c>
      <c r="AP42" s="128" t="s">
        <v>71</v>
      </c>
    </row>
    <row r="43" spans="2:42" ht="15.75" thickBot="1" x14ac:dyDescent="0.3">
      <c r="B43" s="151"/>
      <c r="C43" s="153"/>
      <c r="D43" s="169"/>
      <c r="E43" s="67" t="s">
        <v>15</v>
      </c>
      <c r="F43" s="113">
        <v>2.2999999999999998</v>
      </c>
      <c r="G43" s="135"/>
      <c r="H43" s="47"/>
      <c r="I43" s="48">
        <v>13</v>
      </c>
      <c r="J43" s="49"/>
      <c r="K43" s="50"/>
      <c r="L43" s="48">
        <v>3</v>
      </c>
      <c r="M43" s="49">
        <v>3</v>
      </c>
      <c r="N43" s="50"/>
      <c r="O43" s="48">
        <v>3</v>
      </c>
      <c r="P43" s="49">
        <v>4</v>
      </c>
      <c r="Q43" s="50"/>
      <c r="R43" s="48">
        <v>1</v>
      </c>
      <c r="S43" s="49">
        <v>4</v>
      </c>
      <c r="T43" s="50">
        <v>1</v>
      </c>
      <c r="U43" s="48">
        <v>2</v>
      </c>
      <c r="V43" s="49">
        <v>2</v>
      </c>
      <c r="W43" s="50"/>
      <c r="X43" s="48"/>
      <c r="Y43" s="49"/>
      <c r="Z43" s="50"/>
      <c r="AA43" s="48"/>
      <c r="AB43" s="49"/>
      <c r="AC43" s="50"/>
      <c r="AD43" s="48">
        <v>3</v>
      </c>
      <c r="AE43" s="49"/>
      <c r="AF43" s="50"/>
      <c r="AG43" s="48"/>
      <c r="AH43" s="49"/>
      <c r="AI43" s="50"/>
      <c r="AJ43" s="48"/>
      <c r="AK43" s="49">
        <v>1</v>
      </c>
      <c r="AL43" s="115">
        <f t="shared" si="5"/>
        <v>40</v>
      </c>
      <c r="AM43" s="197"/>
      <c r="AN43" s="23">
        <f t="shared" ref="AN43" si="42">(AL43/AM42)*100</f>
        <v>5.6657223796034</v>
      </c>
      <c r="AO43" s="9">
        <f t="shared" si="3"/>
        <v>57.5</v>
      </c>
      <c r="AP43" s="129" t="s">
        <v>72</v>
      </c>
    </row>
    <row r="44" spans="2:42" x14ac:dyDescent="0.25">
      <c r="B44" s="162">
        <v>41917</v>
      </c>
      <c r="C44" s="164" t="s">
        <v>73</v>
      </c>
      <c r="D44" s="168" t="s">
        <v>22</v>
      </c>
      <c r="E44" s="64" t="s">
        <v>14</v>
      </c>
      <c r="F44" s="110">
        <v>3.6</v>
      </c>
      <c r="G44" s="132"/>
      <c r="H44" s="51"/>
      <c r="I44" s="52">
        <v>1</v>
      </c>
      <c r="J44" s="53"/>
      <c r="K44" s="54"/>
      <c r="L44" s="52">
        <v>3</v>
      </c>
      <c r="M44" s="53">
        <v>2</v>
      </c>
      <c r="N44" s="54"/>
      <c r="O44" s="52">
        <v>2</v>
      </c>
      <c r="P44" s="53"/>
      <c r="Q44" s="54"/>
      <c r="R44" s="52">
        <v>1</v>
      </c>
      <c r="S44" s="53">
        <v>7</v>
      </c>
      <c r="T44" s="54">
        <v>1</v>
      </c>
      <c r="U44" s="52"/>
      <c r="V44" s="53">
        <v>9</v>
      </c>
      <c r="W44" s="54"/>
      <c r="X44" s="52">
        <v>2</v>
      </c>
      <c r="Y44" s="53">
        <v>2</v>
      </c>
      <c r="Z44" s="54"/>
      <c r="AA44" s="52">
        <v>1</v>
      </c>
      <c r="AB44" s="53">
        <v>5</v>
      </c>
      <c r="AC44" s="54"/>
      <c r="AD44" s="52">
        <v>1</v>
      </c>
      <c r="AE44" s="53">
        <v>2</v>
      </c>
      <c r="AF44" s="54"/>
      <c r="AG44" s="52">
        <v>3</v>
      </c>
      <c r="AH44" s="53">
        <v>5</v>
      </c>
      <c r="AI44" s="54"/>
      <c r="AJ44" s="52"/>
      <c r="AK44" s="53">
        <v>13</v>
      </c>
      <c r="AL44" s="116">
        <f t="shared" si="5"/>
        <v>60</v>
      </c>
      <c r="AM44" s="194">
        <f t="shared" ref="AM44" si="43">AL44+AL45</f>
        <v>100</v>
      </c>
      <c r="AN44" s="20">
        <f t="shared" ref="AN44" si="44">(AL44/AM44)*100</f>
        <v>60</v>
      </c>
      <c r="AO44" s="10">
        <f t="shared" si="3"/>
        <v>60</v>
      </c>
      <c r="AP44" s="126" t="s">
        <v>74</v>
      </c>
    </row>
    <row r="45" spans="2:42" ht="15.75" thickBot="1" x14ac:dyDescent="0.3">
      <c r="B45" s="163"/>
      <c r="C45" s="165"/>
      <c r="D45" s="169"/>
      <c r="E45" s="65" t="s">
        <v>15</v>
      </c>
      <c r="F45" s="111">
        <v>2.2000000000000002</v>
      </c>
      <c r="G45" s="133"/>
      <c r="H45" s="55"/>
      <c r="I45" s="56"/>
      <c r="J45" s="57">
        <v>2</v>
      </c>
      <c r="K45" s="58"/>
      <c r="L45" s="56">
        <v>1</v>
      </c>
      <c r="M45" s="57"/>
      <c r="N45" s="58"/>
      <c r="O45" s="56"/>
      <c r="P45" s="57">
        <v>1</v>
      </c>
      <c r="Q45" s="58"/>
      <c r="R45" s="56">
        <v>2</v>
      </c>
      <c r="S45" s="57"/>
      <c r="T45" s="58"/>
      <c r="U45" s="56">
        <v>2</v>
      </c>
      <c r="V45" s="57">
        <v>5</v>
      </c>
      <c r="W45" s="58"/>
      <c r="X45" s="56">
        <v>3</v>
      </c>
      <c r="Y45" s="57">
        <v>3</v>
      </c>
      <c r="Z45" s="58">
        <v>1</v>
      </c>
      <c r="AA45" s="56">
        <v>1</v>
      </c>
      <c r="AB45" s="57">
        <v>2</v>
      </c>
      <c r="AC45" s="58"/>
      <c r="AD45" s="56"/>
      <c r="AE45" s="57">
        <v>4</v>
      </c>
      <c r="AF45" s="58"/>
      <c r="AG45" s="56">
        <v>1</v>
      </c>
      <c r="AH45" s="57">
        <v>2</v>
      </c>
      <c r="AI45" s="58"/>
      <c r="AJ45" s="56"/>
      <c r="AK45" s="57">
        <v>10</v>
      </c>
      <c r="AL45" s="117">
        <f t="shared" si="5"/>
        <v>40</v>
      </c>
      <c r="AM45" s="195"/>
      <c r="AN45" s="21">
        <f t="shared" ref="AN45" si="45">(AL45/AM44)*100</f>
        <v>40</v>
      </c>
      <c r="AO45" s="11">
        <f t="shared" si="3"/>
        <v>55</v>
      </c>
      <c r="AP45" s="127" t="s">
        <v>75</v>
      </c>
    </row>
    <row r="46" spans="2:42" x14ac:dyDescent="0.25">
      <c r="B46" s="166">
        <v>41924</v>
      </c>
      <c r="C46" s="167" t="s">
        <v>76</v>
      </c>
      <c r="D46" s="184" t="s">
        <v>22</v>
      </c>
      <c r="E46" s="66" t="s">
        <v>14</v>
      </c>
      <c r="F46" s="112">
        <v>20.2</v>
      </c>
      <c r="G46" s="134"/>
      <c r="H46" s="59"/>
      <c r="I46" s="60">
        <v>2</v>
      </c>
      <c r="J46" s="61">
        <v>8</v>
      </c>
      <c r="K46" s="62">
        <v>2</v>
      </c>
      <c r="L46" s="60">
        <v>16</v>
      </c>
      <c r="M46" s="61">
        <v>8</v>
      </c>
      <c r="N46" s="62"/>
      <c r="O46" s="60">
        <v>1</v>
      </c>
      <c r="P46" s="61">
        <v>32</v>
      </c>
      <c r="Q46" s="62"/>
      <c r="R46" s="60">
        <v>3</v>
      </c>
      <c r="S46" s="61">
        <v>15</v>
      </c>
      <c r="T46" s="62"/>
      <c r="U46" s="60">
        <v>6</v>
      </c>
      <c r="V46" s="61">
        <v>25</v>
      </c>
      <c r="W46" s="62">
        <v>2</v>
      </c>
      <c r="X46" s="60">
        <v>4</v>
      </c>
      <c r="Y46" s="61">
        <v>25</v>
      </c>
      <c r="Z46" s="62">
        <v>2</v>
      </c>
      <c r="AA46" s="60">
        <v>10</v>
      </c>
      <c r="AB46" s="61">
        <v>29</v>
      </c>
      <c r="AC46" s="62"/>
      <c r="AD46" s="60">
        <v>3</v>
      </c>
      <c r="AE46" s="61">
        <v>15</v>
      </c>
      <c r="AF46" s="62">
        <v>6</v>
      </c>
      <c r="AG46" s="60">
        <v>7</v>
      </c>
      <c r="AH46" s="61">
        <v>39</v>
      </c>
      <c r="AI46" s="62"/>
      <c r="AJ46" s="60"/>
      <c r="AK46" s="61">
        <v>105</v>
      </c>
      <c r="AL46" s="118">
        <f t="shared" si="5"/>
        <v>365</v>
      </c>
      <c r="AM46" s="196">
        <f t="shared" ref="AM46" si="46">AL46+AL47</f>
        <v>427</v>
      </c>
      <c r="AN46" s="22">
        <f t="shared" ref="AN46" si="47">(AL46/AM46)*100</f>
        <v>85.480093676814988</v>
      </c>
      <c r="AO46" s="8">
        <f t="shared" ref="AO46:AO71" si="48">(F46*1000)/AL46</f>
        <v>55.342465753424655</v>
      </c>
      <c r="AP46" s="128" t="s">
        <v>78</v>
      </c>
    </row>
    <row r="47" spans="2:42" ht="15.75" thickBot="1" x14ac:dyDescent="0.3">
      <c r="B47" s="151"/>
      <c r="C47" s="153"/>
      <c r="D47" s="185"/>
      <c r="E47" s="67" t="s">
        <v>15</v>
      </c>
      <c r="F47" s="113">
        <v>4.4000000000000004</v>
      </c>
      <c r="G47" s="135"/>
      <c r="H47" s="47">
        <v>1</v>
      </c>
      <c r="I47" s="48">
        <v>5</v>
      </c>
      <c r="J47" s="49">
        <v>5</v>
      </c>
      <c r="K47" s="50"/>
      <c r="L47" s="48">
        <v>5</v>
      </c>
      <c r="M47" s="49">
        <v>4</v>
      </c>
      <c r="N47" s="50"/>
      <c r="O47" s="48">
        <v>3</v>
      </c>
      <c r="P47" s="49">
        <v>1</v>
      </c>
      <c r="Q47" s="50">
        <v>1</v>
      </c>
      <c r="R47" s="48">
        <v>1</v>
      </c>
      <c r="S47" s="49">
        <v>4</v>
      </c>
      <c r="T47" s="50"/>
      <c r="U47" s="48"/>
      <c r="V47" s="49">
        <v>7</v>
      </c>
      <c r="W47" s="50"/>
      <c r="X47" s="48"/>
      <c r="Y47" s="49">
        <v>1</v>
      </c>
      <c r="Z47" s="50">
        <v>1</v>
      </c>
      <c r="AA47" s="48"/>
      <c r="AB47" s="49"/>
      <c r="AC47" s="50"/>
      <c r="AD47" s="48">
        <v>3</v>
      </c>
      <c r="AE47" s="49">
        <v>3</v>
      </c>
      <c r="AF47" s="50"/>
      <c r="AG47" s="48">
        <v>4</v>
      </c>
      <c r="AH47" s="49">
        <v>3</v>
      </c>
      <c r="AI47" s="50"/>
      <c r="AJ47" s="48"/>
      <c r="AK47" s="49">
        <v>10</v>
      </c>
      <c r="AL47" s="115">
        <f t="shared" si="5"/>
        <v>62</v>
      </c>
      <c r="AM47" s="197"/>
      <c r="AN47" s="23">
        <f t="shared" ref="AN47" si="49">(AL47/AM46)*100</f>
        <v>14.519906323185012</v>
      </c>
      <c r="AO47" s="9">
        <f t="shared" si="48"/>
        <v>70.967741935483872</v>
      </c>
      <c r="AP47" s="129" t="s">
        <v>77</v>
      </c>
    </row>
    <row r="48" spans="2:42" x14ac:dyDescent="0.25">
      <c r="B48" s="162"/>
      <c r="C48" s="164"/>
      <c r="D48" s="188"/>
      <c r="E48" s="64" t="s">
        <v>14</v>
      </c>
      <c r="F48" s="110"/>
      <c r="G48" s="132"/>
      <c r="H48" s="51"/>
      <c r="I48" s="52"/>
      <c r="J48" s="53"/>
      <c r="K48" s="54"/>
      <c r="L48" s="52"/>
      <c r="M48" s="53"/>
      <c r="N48" s="54"/>
      <c r="O48" s="52"/>
      <c r="P48" s="53"/>
      <c r="Q48" s="54"/>
      <c r="R48" s="52"/>
      <c r="S48" s="53"/>
      <c r="T48" s="54"/>
      <c r="U48" s="52"/>
      <c r="V48" s="53"/>
      <c r="W48" s="54"/>
      <c r="X48" s="52"/>
      <c r="Y48" s="53"/>
      <c r="Z48" s="54"/>
      <c r="AA48" s="52"/>
      <c r="AB48" s="53"/>
      <c r="AC48" s="54"/>
      <c r="AD48" s="52"/>
      <c r="AE48" s="53"/>
      <c r="AF48" s="54"/>
      <c r="AG48" s="52"/>
      <c r="AH48" s="53"/>
      <c r="AI48" s="54"/>
      <c r="AJ48" s="52"/>
      <c r="AK48" s="53"/>
      <c r="AL48" s="116">
        <f t="shared" si="5"/>
        <v>0</v>
      </c>
      <c r="AM48" s="194">
        <f t="shared" ref="AM48" si="50">AL48+AL49</f>
        <v>0</v>
      </c>
      <c r="AN48" s="20" t="e">
        <f t="shared" ref="AN48" si="51">(AL48/AM48)*100</f>
        <v>#DIV/0!</v>
      </c>
      <c r="AO48" s="10" t="e">
        <f t="shared" si="48"/>
        <v>#DIV/0!</v>
      </c>
      <c r="AP48" s="126"/>
    </row>
    <row r="49" spans="2:42" ht="15.75" thickBot="1" x14ac:dyDescent="0.3">
      <c r="B49" s="163"/>
      <c r="C49" s="165"/>
      <c r="D49" s="189"/>
      <c r="E49" s="65" t="s">
        <v>15</v>
      </c>
      <c r="F49" s="111"/>
      <c r="G49" s="133"/>
      <c r="H49" s="55"/>
      <c r="I49" s="56"/>
      <c r="J49" s="57"/>
      <c r="K49" s="58"/>
      <c r="L49" s="56"/>
      <c r="M49" s="57"/>
      <c r="N49" s="58"/>
      <c r="O49" s="56"/>
      <c r="P49" s="57"/>
      <c r="Q49" s="58"/>
      <c r="R49" s="56"/>
      <c r="S49" s="57"/>
      <c r="T49" s="58"/>
      <c r="U49" s="56"/>
      <c r="V49" s="57"/>
      <c r="W49" s="58"/>
      <c r="X49" s="56"/>
      <c r="Y49" s="57"/>
      <c r="Z49" s="58"/>
      <c r="AA49" s="56"/>
      <c r="AB49" s="57"/>
      <c r="AC49" s="58"/>
      <c r="AD49" s="56"/>
      <c r="AE49" s="57"/>
      <c r="AF49" s="58"/>
      <c r="AG49" s="56"/>
      <c r="AH49" s="57"/>
      <c r="AI49" s="58"/>
      <c r="AJ49" s="56"/>
      <c r="AK49" s="57"/>
      <c r="AL49" s="117">
        <f t="shared" si="5"/>
        <v>0</v>
      </c>
      <c r="AM49" s="195"/>
      <c r="AN49" s="21" t="e">
        <f t="shared" ref="AN49" si="52">(AL49/AM48)*100</f>
        <v>#DIV/0!</v>
      </c>
      <c r="AO49" s="11" t="e">
        <f t="shared" si="48"/>
        <v>#DIV/0!</v>
      </c>
      <c r="AP49" s="127"/>
    </row>
    <row r="50" spans="2:42" x14ac:dyDescent="0.25">
      <c r="B50" s="166"/>
      <c r="C50" s="167"/>
      <c r="D50" s="184"/>
      <c r="E50" s="66" t="s">
        <v>14</v>
      </c>
      <c r="F50" s="112"/>
      <c r="G50" s="134"/>
      <c r="H50" s="59"/>
      <c r="I50" s="60"/>
      <c r="J50" s="61"/>
      <c r="K50" s="62"/>
      <c r="L50" s="60"/>
      <c r="M50" s="61"/>
      <c r="N50" s="62"/>
      <c r="O50" s="60"/>
      <c r="P50" s="61"/>
      <c r="Q50" s="62"/>
      <c r="R50" s="60"/>
      <c r="S50" s="61"/>
      <c r="T50" s="62"/>
      <c r="U50" s="60"/>
      <c r="V50" s="61"/>
      <c r="W50" s="62"/>
      <c r="X50" s="60"/>
      <c r="Y50" s="61"/>
      <c r="Z50" s="62"/>
      <c r="AA50" s="60"/>
      <c r="AB50" s="61"/>
      <c r="AC50" s="62"/>
      <c r="AD50" s="60"/>
      <c r="AE50" s="61"/>
      <c r="AF50" s="62"/>
      <c r="AG50" s="60"/>
      <c r="AH50" s="61"/>
      <c r="AI50" s="62"/>
      <c r="AJ50" s="60"/>
      <c r="AK50" s="61"/>
      <c r="AL50" s="118">
        <f t="shared" ref="AL50:AL71" si="53">SUM(H50:AK50)</f>
        <v>0</v>
      </c>
      <c r="AM50" s="196">
        <f t="shared" ref="AM50" si="54">AL50+AL51</f>
        <v>0</v>
      </c>
      <c r="AN50" s="22" t="e">
        <f t="shared" ref="AN50" si="55">(AL50/AM50)*100</f>
        <v>#DIV/0!</v>
      </c>
      <c r="AO50" s="8" t="e">
        <f t="shared" si="48"/>
        <v>#DIV/0!</v>
      </c>
      <c r="AP50" s="128"/>
    </row>
    <row r="51" spans="2:42" ht="15.75" thickBot="1" x14ac:dyDescent="0.3">
      <c r="B51" s="151"/>
      <c r="C51" s="153"/>
      <c r="D51" s="185"/>
      <c r="E51" s="67" t="s">
        <v>15</v>
      </c>
      <c r="F51" s="113"/>
      <c r="G51" s="135"/>
      <c r="H51" s="47"/>
      <c r="I51" s="48"/>
      <c r="J51" s="49"/>
      <c r="K51" s="50"/>
      <c r="L51" s="48"/>
      <c r="M51" s="49"/>
      <c r="N51" s="50"/>
      <c r="O51" s="48"/>
      <c r="P51" s="49"/>
      <c r="Q51" s="50"/>
      <c r="R51" s="48"/>
      <c r="S51" s="49"/>
      <c r="T51" s="50"/>
      <c r="U51" s="48"/>
      <c r="V51" s="49"/>
      <c r="W51" s="50"/>
      <c r="X51" s="48"/>
      <c r="Y51" s="49"/>
      <c r="Z51" s="50"/>
      <c r="AA51" s="48"/>
      <c r="AB51" s="49"/>
      <c r="AC51" s="50"/>
      <c r="AD51" s="48"/>
      <c r="AE51" s="49"/>
      <c r="AF51" s="50"/>
      <c r="AG51" s="48"/>
      <c r="AH51" s="49"/>
      <c r="AI51" s="50"/>
      <c r="AJ51" s="48"/>
      <c r="AK51" s="49"/>
      <c r="AL51" s="115">
        <f t="shared" si="53"/>
        <v>0</v>
      </c>
      <c r="AM51" s="197"/>
      <c r="AN51" s="23" t="e">
        <f t="shared" ref="AN51" si="56">(AL51/AM50)*100</f>
        <v>#DIV/0!</v>
      </c>
      <c r="AO51" s="9" t="e">
        <f t="shared" si="48"/>
        <v>#DIV/0!</v>
      </c>
      <c r="AP51" s="129"/>
    </row>
    <row r="52" spans="2:42" x14ac:dyDescent="0.25">
      <c r="B52" s="162"/>
      <c r="C52" s="164"/>
      <c r="D52" s="188"/>
      <c r="E52" s="64" t="s">
        <v>14</v>
      </c>
      <c r="F52" s="110"/>
      <c r="G52" s="132"/>
      <c r="H52" s="51"/>
      <c r="I52" s="52"/>
      <c r="J52" s="53"/>
      <c r="K52" s="54"/>
      <c r="L52" s="52"/>
      <c r="M52" s="53"/>
      <c r="N52" s="54"/>
      <c r="O52" s="52"/>
      <c r="P52" s="53"/>
      <c r="Q52" s="54"/>
      <c r="R52" s="52"/>
      <c r="S52" s="53"/>
      <c r="T52" s="54"/>
      <c r="U52" s="52"/>
      <c r="V52" s="53"/>
      <c r="W52" s="54"/>
      <c r="X52" s="52"/>
      <c r="Y52" s="53"/>
      <c r="Z52" s="54"/>
      <c r="AA52" s="52"/>
      <c r="AB52" s="53"/>
      <c r="AC52" s="54"/>
      <c r="AD52" s="52"/>
      <c r="AE52" s="53"/>
      <c r="AF52" s="54"/>
      <c r="AG52" s="52"/>
      <c r="AH52" s="53"/>
      <c r="AI52" s="54"/>
      <c r="AJ52" s="52"/>
      <c r="AK52" s="53"/>
      <c r="AL52" s="116">
        <f t="shared" si="53"/>
        <v>0</v>
      </c>
      <c r="AM52" s="194">
        <f t="shared" ref="AM52" si="57">AL52+AL53</f>
        <v>0</v>
      </c>
      <c r="AN52" s="20" t="e">
        <f t="shared" ref="AN52" si="58">(AL52/AM52)*100</f>
        <v>#DIV/0!</v>
      </c>
      <c r="AO52" s="10" t="e">
        <f t="shared" si="48"/>
        <v>#DIV/0!</v>
      </c>
      <c r="AP52" s="126"/>
    </row>
    <row r="53" spans="2:42" ht="15.75" thickBot="1" x14ac:dyDescent="0.3">
      <c r="B53" s="163"/>
      <c r="C53" s="165"/>
      <c r="D53" s="189"/>
      <c r="E53" s="65" t="s">
        <v>15</v>
      </c>
      <c r="F53" s="111"/>
      <c r="G53" s="133"/>
      <c r="H53" s="55"/>
      <c r="I53" s="56"/>
      <c r="J53" s="57"/>
      <c r="K53" s="58"/>
      <c r="L53" s="56"/>
      <c r="M53" s="57"/>
      <c r="N53" s="58"/>
      <c r="O53" s="56"/>
      <c r="P53" s="57"/>
      <c r="Q53" s="58"/>
      <c r="R53" s="56"/>
      <c r="S53" s="57"/>
      <c r="T53" s="58"/>
      <c r="U53" s="56"/>
      <c r="V53" s="57"/>
      <c r="W53" s="58"/>
      <c r="X53" s="56"/>
      <c r="Y53" s="57"/>
      <c r="Z53" s="58"/>
      <c r="AA53" s="56"/>
      <c r="AB53" s="57"/>
      <c r="AC53" s="58"/>
      <c r="AD53" s="56"/>
      <c r="AE53" s="57"/>
      <c r="AF53" s="58"/>
      <c r="AG53" s="56"/>
      <c r="AH53" s="57"/>
      <c r="AI53" s="58"/>
      <c r="AJ53" s="56"/>
      <c r="AK53" s="57"/>
      <c r="AL53" s="117">
        <f t="shared" si="53"/>
        <v>0</v>
      </c>
      <c r="AM53" s="195"/>
      <c r="AN53" s="21" t="e">
        <f t="shared" ref="AN53" si="59">(AL53/AM52)*100</f>
        <v>#DIV/0!</v>
      </c>
      <c r="AO53" s="11" t="e">
        <f t="shared" si="48"/>
        <v>#DIV/0!</v>
      </c>
      <c r="AP53" s="127"/>
    </row>
    <row r="54" spans="2:42" x14ac:dyDescent="0.25">
      <c r="B54" s="166"/>
      <c r="C54" s="167"/>
      <c r="D54" s="184"/>
      <c r="E54" s="66" t="s">
        <v>14</v>
      </c>
      <c r="F54" s="112"/>
      <c r="G54" s="134"/>
      <c r="H54" s="59"/>
      <c r="I54" s="60"/>
      <c r="J54" s="61"/>
      <c r="K54" s="62"/>
      <c r="L54" s="60"/>
      <c r="M54" s="61"/>
      <c r="N54" s="62"/>
      <c r="O54" s="60"/>
      <c r="P54" s="61"/>
      <c r="Q54" s="62"/>
      <c r="R54" s="60"/>
      <c r="S54" s="61"/>
      <c r="T54" s="62"/>
      <c r="U54" s="60"/>
      <c r="V54" s="61"/>
      <c r="W54" s="62"/>
      <c r="X54" s="60"/>
      <c r="Y54" s="61"/>
      <c r="Z54" s="62"/>
      <c r="AA54" s="60"/>
      <c r="AB54" s="61"/>
      <c r="AC54" s="62"/>
      <c r="AD54" s="60"/>
      <c r="AE54" s="61"/>
      <c r="AF54" s="62"/>
      <c r="AG54" s="60"/>
      <c r="AH54" s="61"/>
      <c r="AI54" s="62"/>
      <c r="AJ54" s="60"/>
      <c r="AK54" s="61"/>
      <c r="AL54" s="118">
        <f t="shared" si="53"/>
        <v>0</v>
      </c>
      <c r="AM54" s="196">
        <f t="shared" ref="AM54" si="60">AL54+AL55</f>
        <v>0</v>
      </c>
      <c r="AN54" s="22" t="e">
        <f t="shared" ref="AN54" si="61">(AL54/AM54)*100</f>
        <v>#DIV/0!</v>
      </c>
      <c r="AO54" s="8" t="e">
        <f t="shared" si="48"/>
        <v>#DIV/0!</v>
      </c>
      <c r="AP54" s="128"/>
    </row>
    <row r="55" spans="2:42" ht="15.75" thickBot="1" x14ac:dyDescent="0.3">
      <c r="B55" s="151"/>
      <c r="C55" s="153"/>
      <c r="D55" s="185"/>
      <c r="E55" s="67" t="s">
        <v>15</v>
      </c>
      <c r="F55" s="113"/>
      <c r="G55" s="135"/>
      <c r="H55" s="47"/>
      <c r="I55" s="48"/>
      <c r="J55" s="49"/>
      <c r="K55" s="50"/>
      <c r="L55" s="48"/>
      <c r="M55" s="49"/>
      <c r="N55" s="50"/>
      <c r="O55" s="48"/>
      <c r="P55" s="49"/>
      <c r="Q55" s="50"/>
      <c r="R55" s="48"/>
      <c r="S55" s="49"/>
      <c r="T55" s="50"/>
      <c r="U55" s="48"/>
      <c r="V55" s="49"/>
      <c r="W55" s="50"/>
      <c r="X55" s="48"/>
      <c r="Y55" s="49"/>
      <c r="Z55" s="50"/>
      <c r="AA55" s="48"/>
      <c r="AB55" s="49"/>
      <c r="AC55" s="50"/>
      <c r="AD55" s="48"/>
      <c r="AE55" s="49"/>
      <c r="AF55" s="50"/>
      <c r="AG55" s="48"/>
      <c r="AH55" s="49"/>
      <c r="AI55" s="50"/>
      <c r="AJ55" s="48"/>
      <c r="AK55" s="49"/>
      <c r="AL55" s="115">
        <f t="shared" si="53"/>
        <v>0</v>
      </c>
      <c r="AM55" s="197"/>
      <c r="AN55" s="23" t="e">
        <f t="shared" ref="AN55" si="62">(AL55/AM54)*100</f>
        <v>#DIV/0!</v>
      </c>
      <c r="AO55" s="9" t="e">
        <f t="shared" si="48"/>
        <v>#DIV/0!</v>
      </c>
      <c r="AP55" s="129"/>
    </row>
    <row r="56" spans="2:42" x14ac:dyDescent="0.25">
      <c r="B56" s="162"/>
      <c r="C56" s="164"/>
      <c r="D56" s="188"/>
      <c r="E56" s="64" t="s">
        <v>14</v>
      </c>
      <c r="F56" s="110"/>
      <c r="G56" s="132"/>
      <c r="H56" s="51"/>
      <c r="I56" s="52"/>
      <c r="J56" s="53"/>
      <c r="K56" s="54"/>
      <c r="L56" s="52"/>
      <c r="M56" s="53"/>
      <c r="N56" s="54"/>
      <c r="O56" s="52"/>
      <c r="P56" s="53"/>
      <c r="Q56" s="54"/>
      <c r="R56" s="52"/>
      <c r="S56" s="53"/>
      <c r="T56" s="54"/>
      <c r="U56" s="52"/>
      <c r="V56" s="53"/>
      <c r="W56" s="54"/>
      <c r="X56" s="52"/>
      <c r="Y56" s="53"/>
      <c r="Z56" s="54"/>
      <c r="AA56" s="52"/>
      <c r="AB56" s="53"/>
      <c r="AC56" s="54"/>
      <c r="AD56" s="52"/>
      <c r="AE56" s="53"/>
      <c r="AF56" s="54"/>
      <c r="AG56" s="52"/>
      <c r="AH56" s="53"/>
      <c r="AI56" s="54"/>
      <c r="AJ56" s="52"/>
      <c r="AK56" s="53"/>
      <c r="AL56" s="116">
        <f t="shared" si="53"/>
        <v>0</v>
      </c>
      <c r="AM56" s="194">
        <f t="shared" ref="AM56" si="63">AL56+AL57</f>
        <v>0</v>
      </c>
      <c r="AN56" s="20" t="e">
        <f t="shared" ref="AN56" si="64">(AL56/AM56)*100</f>
        <v>#DIV/0!</v>
      </c>
      <c r="AO56" s="10" t="e">
        <f t="shared" si="48"/>
        <v>#DIV/0!</v>
      </c>
      <c r="AP56" s="126"/>
    </row>
    <row r="57" spans="2:42" ht="15.75" thickBot="1" x14ac:dyDescent="0.3">
      <c r="B57" s="163"/>
      <c r="C57" s="165"/>
      <c r="D57" s="189"/>
      <c r="E57" s="65" t="s">
        <v>15</v>
      </c>
      <c r="F57" s="111"/>
      <c r="G57" s="133"/>
      <c r="H57" s="55"/>
      <c r="I57" s="56"/>
      <c r="J57" s="57"/>
      <c r="K57" s="58"/>
      <c r="L57" s="56"/>
      <c r="M57" s="57"/>
      <c r="N57" s="58"/>
      <c r="O57" s="56"/>
      <c r="P57" s="57"/>
      <c r="Q57" s="58"/>
      <c r="R57" s="56"/>
      <c r="S57" s="57"/>
      <c r="T57" s="58"/>
      <c r="U57" s="56"/>
      <c r="V57" s="57"/>
      <c r="W57" s="58"/>
      <c r="X57" s="56"/>
      <c r="Y57" s="57"/>
      <c r="Z57" s="58"/>
      <c r="AA57" s="56"/>
      <c r="AB57" s="57"/>
      <c r="AC57" s="58"/>
      <c r="AD57" s="56"/>
      <c r="AE57" s="57"/>
      <c r="AF57" s="58"/>
      <c r="AG57" s="56"/>
      <c r="AH57" s="57"/>
      <c r="AI57" s="58"/>
      <c r="AJ57" s="56"/>
      <c r="AK57" s="57"/>
      <c r="AL57" s="117">
        <f t="shared" si="53"/>
        <v>0</v>
      </c>
      <c r="AM57" s="195"/>
      <c r="AN57" s="21" t="e">
        <f t="shared" ref="AN57" si="65">(AL57/AM56)*100</f>
        <v>#DIV/0!</v>
      </c>
      <c r="AO57" s="11" t="e">
        <f t="shared" si="48"/>
        <v>#DIV/0!</v>
      </c>
      <c r="AP57" s="127"/>
    </row>
    <row r="58" spans="2:42" x14ac:dyDescent="0.25">
      <c r="B58" s="166"/>
      <c r="C58" s="167"/>
      <c r="D58" s="192"/>
      <c r="E58" s="66" t="s">
        <v>14</v>
      </c>
      <c r="F58" s="112"/>
      <c r="G58" s="134"/>
      <c r="H58" s="59"/>
      <c r="I58" s="60"/>
      <c r="J58" s="61"/>
      <c r="K58" s="62"/>
      <c r="L58" s="60"/>
      <c r="M58" s="61"/>
      <c r="N58" s="62"/>
      <c r="O58" s="60"/>
      <c r="P58" s="61"/>
      <c r="Q58" s="62"/>
      <c r="R58" s="60"/>
      <c r="S58" s="61"/>
      <c r="T58" s="62"/>
      <c r="U58" s="60"/>
      <c r="V58" s="61"/>
      <c r="W58" s="62"/>
      <c r="X58" s="60"/>
      <c r="Y58" s="61"/>
      <c r="Z58" s="62"/>
      <c r="AA58" s="60"/>
      <c r="AB58" s="61"/>
      <c r="AC58" s="62"/>
      <c r="AD58" s="60"/>
      <c r="AE58" s="61"/>
      <c r="AF58" s="62"/>
      <c r="AG58" s="60"/>
      <c r="AH58" s="61"/>
      <c r="AI58" s="62"/>
      <c r="AJ58" s="60"/>
      <c r="AK58" s="61"/>
      <c r="AL58" s="118">
        <f t="shared" si="53"/>
        <v>0</v>
      </c>
      <c r="AM58" s="196">
        <f t="shared" ref="AM58" si="66">AL58+AL59</f>
        <v>0</v>
      </c>
      <c r="AN58" s="22" t="e">
        <f t="shared" ref="AN58" si="67">(AL58/AM58)*100</f>
        <v>#DIV/0!</v>
      </c>
      <c r="AO58" s="8" t="e">
        <f t="shared" si="48"/>
        <v>#DIV/0!</v>
      </c>
      <c r="AP58" s="128"/>
    </row>
    <row r="59" spans="2:42" ht="15.75" thickBot="1" x14ac:dyDescent="0.3">
      <c r="B59" s="151"/>
      <c r="C59" s="153"/>
      <c r="D59" s="193"/>
      <c r="E59" s="67" t="s">
        <v>15</v>
      </c>
      <c r="F59" s="113"/>
      <c r="G59" s="135"/>
      <c r="H59" s="47"/>
      <c r="I59" s="48"/>
      <c r="J59" s="49"/>
      <c r="K59" s="50"/>
      <c r="L59" s="48"/>
      <c r="M59" s="49"/>
      <c r="N59" s="50"/>
      <c r="O59" s="48"/>
      <c r="P59" s="49"/>
      <c r="Q59" s="50"/>
      <c r="R59" s="48"/>
      <c r="S59" s="49"/>
      <c r="T59" s="50"/>
      <c r="U59" s="48"/>
      <c r="V59" s="49"/>
      <c r="W59" s="50"/>
      <c r="X59" s="48"/>
      <c r="Y59" s="49"/>
      <c r="Z59" s="50"/>
      <c r="AA59" s="48"/>
      <c r="AB59" s="49"/>
      <c r="AC59" s="50"/>
      <c r="AD59" s="48"/>
      <c r="AE59" s="49"/>
      <c r="AF59" s="50"/>
      <c r="AG59" s="48"/>
      <c r="AH59" s="49"/>
      <c r="AI59" s="50"/>
      <c r="AJ59" s="48"/>
      <c r="AK59" s="49"/>
      <c r="AL59" s="115">
        <f t="shared" si="53"/>
        <v>0</v>
      </c>
      <c r="AM59" s="197"/>
      <c r="AN59" s="23" t="e">
        <f t="shared" ref="AN59" si="68">(AL59/AM58)*100</f>
        <v>#DIV/0!</v>
      </c>
      <c r="AO59" s="9" t="e">
        <f t="shared" si="48"/>
        <v>#DIV/0!</v>
      </c>
      <c r="AP59" s="129"/>
    </row>
    <row r="60" spans="2:42" x14ac:dyDescent="0.25">
      <c r="B60" s="162"/>
      <c r="C60" s="164"/>
      <c r="D60" s="190"/>
      <c r="E60" s="64" t="s">
        <v>14</v>
      </c>
      <c r="F60" s="110"/>
      <c r="G60" s="132"/>
      <c r="H60" s="51"/>
      <c r="I60" s="52"/>
      <c r="J60" s="53"/>
      <c r="K60" s="54"/>
      <c r="L60" s="52"/>
      <c r="M60" s="53"/>
      <c r="N60" s="54"/>
      <c r="O60" s="52"/>
      <c r="P60" s="53"/>
      <c r="Q60" s="54"/>
      <c r="R60" s="52"/>
      <c r="S60" s="53"/>
      <c r="T60" s="54"/>
      <c r="U60" s="52"/>
      <c r="V60" s="53"/>
      <c r="W60" s="54"/>
      <c r="X60" s="52"/>
      <c r="Y60" s="53"/>
      <c r="Z60" s="54"/>
      <c r="AA60" s="52"/>
      <c r="AB60" s="53"/>
      <c r="AC60" s="54"/>
      <c r="AD60" s="52"/>
      <c r="AE60" s="53"/>
      <c r="AF60" s="54"/>
      <c r="AG60" s="52"/>
      <c r="AH60" s="53"/>
      <c r="AI60" s="54"/>
      <c r="AJ60" s="52"/>
      <c r="AK60" s="53"/>
      <c r="AL60" s="116">
        <f t="shared" si="53"/>
        <v>0</v>
      </c>
      <c r="AM60" s="194">
        <f t="shared" ref="AM60" si="69">AL60+AL61</f>
        <v>0</v>
      </c>
      <c r="AN60" s="20" t="e">
        <f t="shared" ref="AN60" si="70">(AL60/AM60)*100</f>
        <v>#DIV/0!</v>
      </c>
      <c r="AO60" s="10" t="e">
        <f t="shared" si="48"/>
        <v>#DIV/0!</v>
      </c>
      <c r="AP60" s="126"/>
    </row>
    <row r="61" spans="2:42" ht="15.75" thickBot="1" x14ac:dyDescent="0.3">
      <c r="B61" s="163"/>
      <c r="C61" s="165"/>
      <c r="D61" s="191"/>
      <c r="E61" s="65" t="s">
        <v>15</v>
      </c>
      <c r="F61" s="111"/>
      <c r="G61" s="133"/>
      <c r="H61" s="55"/>
      <c r="I61" s="56"/>
      <c r="J61" s="57"/>
      <c r="K61" s="58"/>
      <c r="L61" s="56"/>
      <c r="M61" s="57"/>
      <c r="N61" s="58"/>
      <c r="O61" s="56"/>
      <c r="P61" s="57"/>
      <c r="Q61" s="58"/>
      <c r="R61" s="56"/>
      <c r="S61" s="57"/>
      <c r="T61" s="58"/>
      <c r="U61" s="56"/>
      <c r="V61" s="57"/>
      <c r="W61" s="58"/>
      <c r="X61" s="56"/>
      <c r="Y61" s="57"/>
      <c r="Z61" s="58"/>
      <c r="AA61" s="56"/>
      <c r="AB61" s="57"/>
      <c r="AC61" s="58"/>
      <c r="AD61" s="56"/>
      <c r="AE61" s="57"/>
      <c r="AF61" s="58"/>
      <c r="AG61" s="56"/>
      <c r="AH61" s="57"/>
      <c r="AI61" s="58"/>
      <c r="AJ61" s="56"/>
      <c r="AK61" s="57"/>
      <c r="AL61" s="117">
        <f t="shared" si="53"/>
        <v>0</v>
      </c>
      <c r="AM61" s="195"/>
      <c r="AN61" s="21" t="e">
        <f t="shared" ref="AN61" si="71">(AL61/AM60)*100</f>
        <v>#DIV/0!</v>
      </c>
      <c r="AO61" s="11" t="e">
        <f t="shared" si="48"/>
        <v>#DIV/0!</v>
      </c>
      <c r="AP61" s="127"/>
    </row>
    <row r="62" spans="2:42" x14ac:dyDescent="0.25">
      <c r="B62" s="166"/>
      <c r="C62" s="167"/>
      <c r="D62" s="182"/>
      <c r="E62" s="66" t="s">
        <v>14</v>
      </c>
      <c r="F62" s="112"/>
      <c r="G62" s="134"/>
      <c r="H62" s="59"/>
      <c r="I62" s="60"/>
      <c r="J62" s="61"/>
      <c r="K62" s="62"/>
      <c r="L62" s="60"/>
      <c r="M62" s="61"/>
      <c r="N62" s="62"/>
      <c r="O62" s="60"/>
      <c r="P62" s="61"/>
      <c r="Q62" s="62"/>
      <c r="R62" s="60"/>
      <c r="S62" s="61"/>
      <c r="T62" s="62"/>
      <c r="U62" s="60"/>
      <c r="V62" s="61"/>
      <c r="W62" s="62"/>
      <c r="X62" s="60"/>
      <c r="Y62" s="61"/>
      <c r="Z62" s="62"/>
      <c r="AA62" s="60"/>
      <c r="AB62" s="61"/>
      <c r="AC62" s="62"/>
      <c r="AD62" s="60"/>
      <c r="AE62" s="61"/>
      <c r="AF62" s="62"/>
      <c r="AG62" s="60"/>
      <c r="AH62" s="61"/>
      <c r="AI62" s="62"/>
      <c r="AJ62" s="60"/>
      <c r="AK62" s="61"/>
      <c r="AL62" s="118">
        <f t="shared" si="53"/>
        <v>0</v>
      </c>
      <c r="AM62" s="196">
        <f t="shared" ref="AM62" si="72">AL62+AL63</f>
        <v>0</v>
      </c>
      <c r="AN62" s="22" t="e">
        <f t="shared" ref="AN62" si="73">(AL62/AM62)*100</f>
        <v>#DIV/0!</v>
      </c>
      <c r="AO62" s="8" t="e">
        <f t="shared" si="48"/>
        <v>#DIV/0!</v>
      </c>
      <c r="AP62" s="128"/>
    </row>
    <row r="63" spans="2:42" ht="15.75" thickBot="1" x14ac:dyDescent="0.3">
      <c r="B63" s="151"/>
      <c r="C63" s="153"/>
      <c r="D63" s="183"/>
      <c r="E63" s="67" t="s">
        <v>15</v>
      </c>
      <c r="F63" s="113"/>
      <c r="G63" s="135"/>
      <c r="H63" s="47"/>
      <c r="I63" s="48"/>
      <c r="J63" s="49"/>
      <c r="K63" s="50"/>
      <c r="L63" s="48"/>
      <c r="M63" s="49"/>
      <c r="N63" s="50"/>
      <c r="O63" s="48"/>
      <c r="P63" s="49"/>
      <c r="Q63" s="50"/>
      <c r="R63" s="48"/>
      <c r="S63" s="49"/>
      <c r="T63" s="50"/>
      <c r="U63" s="48"/>
      <c r="V63" s="49"/>
      <c r="W63" s="50"/>
      <c r="X63" s="48"/>
      <c r="Y63" s="49"/>
      <c r="Z63" s="50"/>
      <c r="AA63" s="48"/>
      <c r="AB63" s="49"/>
      <c r="AC63" s="50"/>
      <c r="AD63" s="48"/>
      <c r="AE63" s="49"/>
      <c r="AF63" s="50"/>
      <c r="AG63" s="48"/>
      <c r="AH63" s="49"/>
      <c r="AI63" s="50"/>
      <c r="AJ63" s="48"/>
      <c r="AK63" s="49"/>
      <c r="AL63" s="115">
        <f t="shared" si="53"/>
        <v>0</v>
      </c>
      <c r="AM63" s="197"/>
      <c r="AN63" s="23" t="e">
        <f t="shared" ref="AN63" si="74">(AL63/AM62)*100</f>
        <v>#DIV/0!</v>
      </c>
      <c r="AO63" s="9" t="e">
        <f t="shared" si="48"/>
        <v>#DIV/0!</v>
      </c>
      <c r="AP63" s="129"/>
    </row>
    <row r="64" spans="2:42" x14ac:dyDescent="0.25">
      <c r="B64" s="162"/>
      <c r="C64" s="164"/>
      <c r="D64" s="186"/>
      <c r="E64" s="64" t="s">
        <v>14</v>
      </c>
      <c r="F64" s="110"/>
      <c r="G64" s="132"/>
      <c r="H64" s="51"/>
      <c r="I64" s="52"/>
      <c r="J64" s="53"/>
      <c r="K64" s="54"/>
      <c r="L64" s="52"/>
      <c r="M64" s="53"/>
      <c r="N64" s="54"/>
      <c r="O64" s="52"/>
      <c r="P64" s="53"/>
      <c r="Q64" s="54"/>
      <c r="R64" s="52"/>
      <c r="S64" s="53"/>
      <c r="T64" s="54"/>
      <c r="U64" s="52"/>
      <c r="V64" s="53"/>
      <c r="W64" s="54"/>
      <c r="X64" s="52"/>
      <c r="Y64" s="53"/>
      <c r="Z64" s="54"/>
      <c r="AA64" s="52"/>
      <c r="AB64" s="53"/>
      <c r="AC64" s="54"/>
      <c r="AD64" s="52"/>
      <c r="AE64" s="53"/>
      <c r="AF64" s="54"/>
      <c r="AG64" s="52"/>
      <c r="AH64" s="53"/>
      <c r="AI64" s="54"/>
      <c r="AJ64" s="52"/>
      <c r="AK64" s="53"/>
      <c r="AL64" s="116">
        <f t="shared" si="53"/>
        <v>0</v>
      </c>
      <c r="AM64" s="194">
        <f t="shared" ref="AM64" si="75">AL64+AL65</f>
        <v>0</v>
      </c>
      <c r="AN64" s="20" t="e">
        <f t="shared" ref="AN64" si="76">(AL64/AM64)*100</f>
        <v>#DIV/0!</v>
      </c>
      <c r="AO64" s="10" t="e">
        <f t="shared" si="48"/>
        <v>#DIV/0!</v>
      </c>
      <c r="AP64" s="126"/>
    </row>
    <row r="65" spans="2:42" ht="15.75" thickBot="1" x14ac:dyDescent="0.3">
      <c r="B65" s="163"/>
      <c r="C65" s="165"/>
      <c r="D65" s="187"/>
      <c r="E65" s="65" t="s">
        <v>15</v>
      </c>
      <c r="F65" s="111"/>
      <c r="G65" s="133"/>
      <c r="H65" s="55"/>
      <c r="I65" s="56"/>
      <c r="J65" s="57"/>
      <c r="K65" s="58"/>
      <c r="L65" s="56"/>
      <c r="M65" s="57"/>
      <c r="N65" s="58"/>
      <c r="O65" s="56"/>
      <c r="P65" s="57"/>
      <c r="Q65" s="58"/>
      <c r="R65" s="56"/>
      <c r="S65" s="57"/>
      <c r="T65" s="58"/>
      <c r="U65" s="56"/>
      <c r="V65" s="57"/>
      <c r="W65" s="58"/>
      <c r="X65" s="56"/>
      <c r="Y65" s="57"/>
      <c r="Z65" s="58"/>
      <c r="AA65" s="56"/>
      <c r="AB65" s="57"/>
      <c r="AC65" s="58"/>
      <c r="AD65" s="56"/>
      <c r="AE65" s="57"/>
      <c r="AF65" s="58"/>
      <c r="AG65" s="56"/>
      <c r="AH65" s="57"/>
      <c r="AI65" s="58"/>
      <c r="AJ65" s="56"/>
      <c r="AK65" s="57"/>
      <c r="AL65" s="117">
        <f t="shared" si="53"/>
        <v>0</v>
      </c>
      <c r="AM65" s="195"/>
      <c r="AN65" s="21" t="e">
        <f t="shared" ref="AN65" si="77">(AL65/AM64)*100</f>
        <v>#DIV/0!</v>
      </c>
      <c r="AO65" s="11" t="e">
        <f t="shared" si="48"/>
        <v>#DIV/0!</v>
      </c>
      <c r="AP65" s="127"/>
    </row>
    <row r="66" spans="2:42" x14ac:dyDescent="0.25">
      <c r="B66" s="166"/>
      <c r="C66" s="167"/>
      <c r="D66" s="182"/>
      <c r="E66" s="66" t="s">
        <v>14</v>
      </c>
      <c r="F66" s="112"/>
      <c r="G66" s="134"/>
      <c r="H66" s="59"/>
      <c r="I66" s="60"/>
      <c r="J66" s="61"/>
      <c r="K66" s="62"/>
      <c r="L66" s="60"/>
      <c r="M66" s="61"/>
      <c r="N66" s="62"/>
      <c r="O66" s="60"/>
      <c r="P66" s="61"/>
      <c r="Q66" s="62"/>
      <c r="R66" s="60"/>
      <c r="S66" s="61"/>
      <c r="T66" s="62"/>
      <c r="U66" s="60"/>
      <c r="V66" s="61"/>
      <c r="W66" s="62"/>
      <c r="X66" s="60"/>
      <c r="Y66" s="61"/>
      <c r="Z66" s="62"/>
      <c r="AA66" s="60"/>
      <c r="AB66" s="61"/>
      <c r="AC66" s="62"/>
      <c r="AD66" s="60"/>
      <c r="AE66" s="61"/>
      <c r="AF66" s="62"/>
      <c r="AG66" s="60"/>
      <c r="AH66" s="61"/>
      <c r="AI66" s="62"/>
      <c r="AJ66" s="60"/>
      <c r="AK66" s="61"/>
      <c r="AL66" s="118">
        <f t="shared" si="53"/>
        <v>0</v>
      </c>
      <c r="AM66" s="196">
        <f t="shared" ref="AM66" si="78">AL66+AL67</f>
        <v>0</v>
      </c>
      <c r="AN66" s="22" t="e">
        <f t="shared" ref="AN66" si="79">(AL66/AM66)*100</f>
        <v>#DIV/0!</v>
      </c>
      <c r="AO66" s="8" t="e">
        <f t="shared" si="48"/>
        <v>#DIV/0!</v>
      </c>
      <c r="AP66" s="128"/>
    </row>
    <row r="67" spans="2:42" ht="15.75" thickBot="1" x14ac:dyDescent="0.3">
      <c r="B67" s="151"/>
      <c r="C67" s="153"/>
      <c r="D67" s="183"/>
      <c r="E67" s="67" t="s">
        <v>15</v>
      </c>
      <c r="F67" s="113"/>
      <c r="G67" s="135"/>
      <c r="H67" s="47"/>
      <c r="I67" s="48"/>
      <c r="J67" s="49"/>
      <c r="K67" s="50"/>
      <c r="L67" s="48"/>
      <c r="M67" s="49"/>
      <c r="N67" s="50"/>
      <c r="O67" s="48"/>
      <c r="P67" s="49"/>
      <c r="Q67" s="50"/>
      <c r="R67" s="48"/>
      <c r="S67" s="49"/>
      <c r="T67" s="50"/>
      <c r="U67" s="48"/>
      <c r="V67" s="49"/>
      <c r="W67" s="50"/>
      <c r="X67" s="48"/>
      <c r="Y67" s="49"/>
      <c r="Z67" s="50"/>
      <c r="AA67" s="48"/>
      <c r="AB67" s="49"/>
      <c r="AC67" s="50"/>
      <c r="AD67" s="48"/>
      <c r="AE67" s="49"/>
      <c r="AF67" s="50"/>
      <c r="AG67" s="48"/>
      <c r="AH67" s="49"/>
      <c r="AI67" s="50"/>
      <c r="AJ67" s="48"/>
      <c r="AK67" s="49"/>
      <c r="AL67" s="115">
        <f t="shared" si="53"/>
        <v>0</v>
      </c>
      <c r="AM67" s="197"/>
      <c r="AN67" s="23" t="e">
        <f t="shared" ref="AN67" si="80">(AL67/AM66)*100</f>
        <v>#DIV/0!</v>
      </c>
      <c r="AO67" s="9" t="e">
        <f t="shared" si="48"/>
        <v>#DIV/0!</v>
      </c>
      <c r="AP67" s="129"/>
    </row>
    <row r="68" spans="2:42" x14ac:dyDescent="0.25">
      <c r="B68" s="162"/>
      <c r="C68" s="164"/>
      <c r="D68" s="186"/>
      <c r="E68" s="64" t="s">
        <v>14</v>
      </c>
      <c r="F68" s="110"/>
      <c r="G68" s="132"/>
      <c r="H68" s="51"/>
      <c r="I68" s="52"/>
      <c r="J68" s="53"/>
      <c r="K68" s="54"/>
      <c r="L68" s="52"/>
      <c r="M68" s="53"/>
      <c r="N68" s="54"/>
      <c r="O68" s="52"/>
      <c r="P68" s="53"/>
      <c r="Q68" s="54"/>
      <c r="R68" s="52"/>
      <c r="S68" s="53"/>
      <c r="T68" s="54"/>
      <c r="U68" s="52"/>
      <c r="V68" s="53"/>
      <c r="W68" s="54"/>
      <c r="X68" s="52"/>
      <c r="Y68" s="53"/>
      <c r="Z68" s="54"/>
      <c r="AA68" s="52"/>
      <c r="AB68" s="53"/>
      <c r="AC68" s="54"/>
      <c r="AD68" s="52"/>
      <c r="AE68" s="53"/>
      <c r="AF68" s="54"/>
      <c r="AG68" s="52"/>
      <c r="AH68" s="53"/>
      <c r="AI68" s="54"/>
      <c r="AJ68" s="52"/>
      <c r="AK68" s="53"/>
      <c r="AL68" s="116">
        <f t="shared" si="53"/>
        <v>0</v>
      </c>
      <c r="AM68" s="194">
        <f t="shared" ref="AM68" si="81">AL68+AL69</f>
        <v>0</v>
      </c>
      <c r="AN68" s="20" t="e">
        <f t="shared" ref="AN68" si="82">(AL68/AM68)*100</f>
        <v>#DIV/0!</v>
      </c>
      <c r="AO68" s="10" t="e">
        <f t="shared" si="48"/>
        <v>#DIV/0!</v>
      </c>
      <c r="AP68" s="126"/>
    </row>
    <row r="69" spans="2:42" ht="15.75" thickBot="1" x14ac:dyDescent="0.3">
      <c r="B69" s="163"/>
      <c r="C69" s="165"/>
      <c r="D69" s="187"/>
      <c r="E69" s="65" t="s">
        <v>15</v>
      </c>
      <c r="F69" s="111"/>
      <c r="G69" s="133"/>
      <c r="H69" s="55"/>
      <c r="I69" s="56"/>
      <c r="J69" s="57"/>
      <c r="K69" s="58"/>
      <c r="L69" s="56"/>
      <c r="M69" s="57"/>
      <c r="N69" s="58"/>
      <c r="O69" s="56"/>
      <c r="P69" s="57"/>
      <c r="Q69" s="58"/>
      <c r="R69" s="56"/>
      <c r="S69" s="57"/>
      <c r="T69" s="58"/>
      <c r="U69" s="56"/>
      <c r="V69" s="57"/>
      <c r="W69" s="58"/>
      <c r="X69" s="56"/>
      <c r="Y69" s="57"/>
      <c r="Z69" s="58"/>
      <c r="AA69" s="56"/>
      <c r="AB69" s="57"/>
      <c r="AC69" s="58"/>
      <c r="AD69" s="56"/>
      <c r="AE69" s="57"/>
      <c r="AF69" s="58"/>
      <c r="AG69" s="56"/>
      <c r="AH69" s="57"/>
      <c r="AI69" s="58"/>
      <c r="AJ69" s="56"/>
      <c r="AK69" s="57"/>
      <c r="AL69" s="117">
        <f t="shared" si="53"/>
        <v>0</v>
      </c>
      <c r="AM69" s="195"/>
      <c r="AN69" s="21" t="e">
        <f t="shared" ref="AN69" si="83">(AL69/AM68)*100</f>
        <v>#DIV/0!</v>
      </c>
      <c r="AO69" s="11" t="e">
        <f t="shared" si="48"/>
        <v>#DIV/0!</v>
      </c>
      <c r="AP69" s="127"/>
    </row>
    <row r="70" spans="2:42" x14ac:dyDescent="0.25">
      <c r="B70" s="166"/>
      <c r="C70" s="167"/>
      <c r="D70" s="182"/>
      <c r="E70" s="66" t="s">
        <v>14</v>
      </c>
      <c r="F70" s="112"/>
      <c r="G70" s="134"/>
      <c r="H70" s="59"/>
      <c r="I70" s="60"/>
      <c r="J70" s="61"/>
      <c r="K70" s="62"/>
      <c r="L70" s="60"/>
      <c r="M70" s="61"/>
      <c r="N70" s="62"/>
      <c r="O70" s="60"/>
      <c r="P70" s="61"/>
      <c r="Q70" s="62"/>
      <c r="R70" s="60"/>
      <c r="S70" s="61"/>
      <c r="T70" s="62"/>
      <c r="U70" s="60"/>
      <c r="V70" s="61"/>
      <c r="W70" s="62"/>
      <c r="X70" s="60"/>
      <c r="Y70" s="61"/>
      <c r="Z70" s="62"/>
      <c r="AA70" s="60"/>
      <c r="AB70" s="61"/>
      <c r="AC70" s="62"/>
      <c r="AD70" s="60"/>
      <c r="AE70" s="61"/>
      <c r="AF70" s="62"/>
      <c r="AG70" s="60"/>
      <c r="AH70" s="61"/>
      <c r="AI70" s="62"/>
      <c r="AJ70" s="60"/>
      <c r="AK70" s="61"/>
      <c r="AL70" s="118">
        <f t="shared" si="53"/>
        <v>0</v>
      </c>
      <c r="AM70" s="196">
        <f t="shared" ref="AM70" si="84">AL70+AL71</f>
        <v>0</v>
      </c>
      <c r="AN70" s="22" t="e">
        <f t="shared" ref="AN70" si="85">(AL70/AM70)*100</f>
        <v>#DIV/0!</v>
      </c>
      <c r="AO70" s="8" t="e">
        <f t="shared" si="48"/>
        <v>#DIV/0!</v>
      </c>
      <c r="AP70" s="128"/>
    </row>
    <row r="71" spans="2:42" ht="15.75" thickBot="1" x14ac:dyDescent="0.3">
      <c r="B71" s="151"/>
      <c r="C71" s="153"/>
      <c r="D71" s="183"/>
      <c r="E71" s="67" t="s">
        <v>15</v>
      </c>
      <c r="F71" s="113"/>
      <c r="G71" s="135"/>
      <c r="H71" s="47"/>
      <c r="I71" s="48"/>
      <c r="J71" s="49"/>
      <c r="K71" s="50"/>
      <c r="L71" s="48"/>
      <c r="M71" s="49"/>
      <c r="N71" s="50"/>
      <c r="O71" s="48"/>
      <c r="P71" s="49"/>
      <c r="Q71" s="50"/>
      <c r="R71" s="48"/>
      <c r="S71" s="49"/>
      <c r="T71" s="50"/>
      <c r="U71" s="48"/>
      <c r="V71" s="49"/>
      <c r="W71" s="50"/>
      <c r="X71" s="48"/>
      <c r="Y71" s="49"/>
      <c r="Z71" s="50"/>
      <c r="AA71" s="48"/>
      <c r="AB71" s="49"/>
      <c r="AC71" s="50"/>
      <c r="AD71" s="48"/>
      <c r="AE71" s="49"/>
      <c r="AF71" s="50"/>
      <c r="AG71" s="48"/>
      <c r="AH71" s="49"/>
      <c r="AI71" s="50"/>
      <c r="AJ71" s="48"/>
      <c r="AK71" s="49"/>
      <c r="AL71" s="115">
        <f t="shared" si="53"/>
        <v>0</v>
      </c>
      <c r="AM71" s="197"/>
      <c r="AN71" s="23" t="e">
        <f t="shared" ref="AN71" si="86">(AL71/AM70)*100</f>
        <v>#DIV/0!</v>
      </c>
      <c r="AO71" s="9" t="e">
        <f t="shared" si="48"/>
        <v>#DIV/0!</v>
      </c>
      <c r="AP71" s="129"/>
    </row>
  </sheetData>
  <mergeCells count="142">
    <mergeCell ref="B2:AO2"/>
    <mergeCell ref="AP4:AP7"/>
    <mergeCell ref="AM70:AM71"/>
    <mergeCell ref="AM58:AM59"/>
    <mergeCell ref="AM60:AM61"/>
    <mergeCell ref="AM62:AM63"/>
    <mergeCell ref="AM64:AM65"/>
    <mergeCell ref="AM66:AM67"/>
    <mergeCell ref="AM68:AM69"/>
    <mergeCell ref="AM46:AM47"/>
    <mergeCell ref="AM48:AM49"/>
    <mergeCell ref="AM50:AM51"/>
    <mergeCell ref="AM52:AM53"/>
    <mergeCell ref="AM54:AM55"/>
    <mergeCell ref="AM56:AM57"/>
    <mergeCell ref="AM34:AM35"/>
    <mergeCell ref="AM36:AM37"/>
    <mergeCell ref="AM38:AM39"/>
    <mergeCell ref="AM40:AM41"/>
    <mergeCell ref="AM42:AM43"/>
    <mergeCell ref="AM44:AM45"/>
    <mergeCell ref="AM22:AM23"/>
    <mergeCell ref="AM24:AM25"/>
    <mergeCell ref="AM26:AM27"/>
    <mergeCell ref="AM28:AM29"/>
    <mergeCell ref="AM30:AM31"/>
    <mergeCell ref="AM32:AM33"/>
    <mergeCell ref="AN11:AN12"/>
    <mergeCell ref="AM11:AM12"/>
    <mergeCell ref="AM14:AM15"/>
    <mergeCell ref="AM16:AM17"/>
    <mergeCell ref="AM18:AM19"/>
    <mergeCell ref="AM20:AM21"/>
    <mergeCell ref="AL13:AO13"/>
    <mergeCell ref="AO11:AO12"/>
    <mergeCell ref="D64:D65"/>
    <mergeCell ref="D68:D69"/>
    <mergeCell ref="D40:D41"/>
    <mergeCell ref="D44:D45"/>
    <mergeCell ref="D48:D49"/>
    <mergeCell ref="D52:D53"/>
    <mergeCell ref="D56:D57"/>
    <mergeCell ref="D60:D61"/>
    <mergeCell ref="D22:D23"/>
    <mergeCell ref="D24:D25"/>
    <mergeCell ref="D26:D27"/>
    <mergeCell ref="D28:D29"/>
    <mergeCell ref="D30:D31"/>
    <mergeCell ref="D58:D59"/>
    <mergeCell ref="D34:D35"/>
    <mergeCell ref="D38:D39"/>
    <mergeCell ref="D42:D43"/>
    <mergeCell ref="D36:D37"/>
    <mergeCell ref="D32:D33"/>
    <mergeCell ref="B70:B71"/>
    <mergeCell ref="C70:C71"/>
    <mergeCell ref="AL11:AL12"/>
    <mergeCell ref="B68:B69"/>
    <mergeCell ref="C68:C69"/>
    <mergeCell ref="C48:C49"/>
    <mergeCell ref="B50:B51"/>
    <mergeCell ref="C50:C51"/>
    <mergeCell ref="B40:B41"/>
    <mergeCell ref="C40:C41"/>
    <mergeCell ref="B42:B43"/>
    <mergeCell ref="C42:C43"/>
    <mergeCell ref="B44:B45"/>
    <mergeCell ref="C44:C45"/>
    <mergeCell ref="B34:B35"/>
    <mergeCell ref="C34:C35"/>
    <mergeCell ref="B36:B37"/>
    <mergeCell ref="C36:C37"/>
    <mergeCell ref="D62:D63"/>
    <mergeCell ref="D66:D67"/>
    <mergeCell ref="D70:D71"/>
    <mergeCell ref="D46:D47"/>
    <mergeCell ref="D50:D51"/>
    <mergeCell ref="D54:D55"/>
    <mergeCell ref="AP11:AP12"/>
    <mergeCell ref="D11:D12"/>
    <mergeCell ref="D14:D15"/>
    <mergeCell ref="D16:D17"/>
    <mergeCell ref="D18:D19"/>
    <mergeCell ref="B64:B65"/>
    <mergeCell ref="C64:C65"/>
    <mergeCell ref="B66:B67"/>
    <mergeCell ref="C66:C67"/>
    <mergeCell ref="B58:B59"/>
    <mergeCell ref="C58:C59"/>
    <mergeCell ref="B60:B61"/>
    <mergeCell ref="C60:C61"/>
    <mergeCell ref="B62:B63"/>
    <mergeCell ref="C62:C63"/>
    <mergeCell ref="B52:B53"/>
    <mergeCell ref="C52:C53"/>
    <mergeCell ref="B54:B55"/>
    <mergeCell ref="C54:C55"/>
    <mergeCell ref="B56:B57"/>
    <mergeCell ref="C56:C57"/>
    <mergeCell ref="B46:B47"/>
    <mergeCell ref="C46:C47"/>
    <mergeCell ref="B48:B49"/>
    <mergeCell ref="B38:B39"/>
    <mergeCell ref="C38:C39"/>
    <mergeCell ref="B28:B29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C26:C27"/>
    <mergeCell ref="B16:B17"/>
    <mergeCell ref="C16:C17"/>
    <mergeCell ref="B18:B19"/>
    <mergeCell ref="C18:C19"/>
    <mergeCell ref="B20:B21"/>
    <mergeCell ref="C20:C21"/>
    <mergeCell ref="W11:Y11"/>
    <mergeCell ref="Z11:AB11"/>
    <mergeCell ref="AC11:AE11"/>
    <mergeCell ref="D20:D21"/>
    <mergeCell ref="B13:F13"/>
    <mergeCell ref="AI11:AK11"/>
    <mergeCell ref="H10:AK10"/>
    <mergeCell ref="B9:E9"/>
    <mergeCell ref="AF11:AH11"/>
    <mergeCell ref="B14:B15"/>
    <mergeCell ref="C14:C15"/>
    <mergeCell ref="B11:B12"/>
    <mergeCell ref="C11:C12"/>
    <mergeCell ref="E11:E12"/>
    <mergeCell ref="H11:J11"/>
    <mergeCell ref="K11:M11"/>
    <mergeCell ref="N11:P11"/>
    <mergeCell ref="Q11:S11"/>
    <mergeCell ref="T11:V11"/>
    <mergeCell ref="F11:F12"/>
  </mergeCells>
  <pageMargins left="0" right="0" top="0.74803149606299213" bottom="0.74803149606299213" header="0.31496062992125984" footer="0.31496062992125984"/>
  <pageSetup paperSize="9" scale="49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M11" sqref="M1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M21" sqref="M2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N13" sqref="N1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K33" sqref="K3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Q33" sqref="Q3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L5" sqref="L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M21" sqref="M2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K27" sqref="K2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M33" sqref="M3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L23" sqref="L2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topLeftCell="C1" workbookViewId="0">
      <selection activeCell="O27" sqref="O2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K21" sqref="K2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I37" sqref="I3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I37" sqref="I3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M27" sqref="M2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M27" sqref="M2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M27" sqref="M2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Tabell</vt:lpstr>
      <vt:lpstr>Kart 09.06.14</vt:lpstr>
      <vt:lpstr>Kart 15.06.14</vt:lpstr>
      <vt:lpstr>Kart 22.06.14</vt:lpstr>
      <vt:lpstr>Kart 29.06.14</vt:lpstr>
      <vt:lpstr>Kart 06.07.14</vt:lpstr>
      <vt:lpstr>Kart 13.07.14</vt:lpstr>
      <vt:lpstr>Kart 20.07</vt:lpstr>
      <vt:lpstr>Kart 10.08</vt:lpstr>
      <vt:lpstr>Kart 17.08</vt:lpstr>
      <vt:lpstr>Kart 24.08</vt:lpstr>
      <vt:lpstr>Kart 31.08</vt:lpstr>
      <vt:lpstr>Kart 07.09</vt:lpstr>
      <vt:lpstr>Kart 14.09</vt:lpstr>
      <vt:lpstr>Kart 21.09</vt:lpstr>
      <vt:lpstr>Kart 28.09</vt:lpstr>
      <vt:lpstr>Kart 05.10</vt:lpstr>
      <vt:lpstr>Kart 12.10</vt:lpstr>
      <vt:lpstr>Ark2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Recording</dc:creator>
  <cp:lastModifiedBy>Recording</cp:lastModifiedBy>
  <cp:lastPrinted>2014-09-08T16:59:39Z</cp:lastPrinted>
  <dcterms:created xsi:type="dcterms:W3CDTF">2014-06-15T17:45:02Z</dcterms:created>
  <dcterms:modified xsi:type="dcterms:W3CDTF">2014-10-12T16:55:23Z</dcterms:modified>
</cp:coreProperties>
</file>