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3a1dbb7c267196fa/Ola og Britt/Diverse/ønu/"/>
    </mc:Choice>
  </mc:AlternateContent>
  <xr:revisionPtr revIDLastSave="133" documentId="8_{D36AAA1D-68C5-4DE5-A862-847E457DD423}" xr6:coauthVersionLast="47" xr6:coauthVersionMax="47" xr10:uidLastSave="{EA983D72-D7EB-4288-A88B-C1DA2C9688D8}"/>
  <bookViews>
    <workbookView xWindow="-120" yWindow="-120" windowWidth="25440" windowHeight="14775" tabRatio="826" xr2:uid="{00000000-000D-0000-FFFF-FFFF00000000}"/>
  </bookViews>
  <sheets>
    <sheet name="Tabell" sheetId="1" r:id="rId1"/>
    <sheet name="Kart " sheetId="3" r:id="rId2"/>
    <sheet name="Ark2" sheetId="18" r:id="rId3"/>
  </sheets>
  <definedNames>
    <definedName name="_xlnm._FilterDatabase" localSheetId="0" hidden="1">Tabell!$B$11:$H$103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G46" i="1"/>
  <c r="H45" i="1" s="1"/>
  <c r="G14" i="1"/>
  <c r="H14" i="1" s="1"/>
  <c r="G16" i="1"/>
  <c r="H16" i="1" s="1"/>
  <c r="G18" i="1"/>
  <c r="H17" i="1" s="1"/>
  <c r="G20" i="1"/>
  <c r="H19" i="1" s="1"/>
  <c r="G22" i="1"/>
  <c r="H22" i="1" s="1"/>
  <c r="G24" i="1"/>
  <c r="H24" i="1" s="1"/>
  <c r="G26" i="1"/>
  <c r="H25" i="1" s="1"/>
  <c r="G28" i="1"/>
  <c r="H28" i="1" s="1"/>
  <c r="G30" i="1"/>
  <c r="H30" i="1" s="1"/>
  <c r="G32" i="1"/>
  <c r="H32" i="1" s="1"/>
  <c r="G34" i="1"/>
  <c r="H33" i="1" s="1"/>
  <c r="G36" i="1"/>
  <c r="H35" i="1" s="1"/>
  <c r="G38" i="1"/>
  <c r="H37" i="1" s="1"/>
  <c r="H38" i="1"/>
  <c r="G40" i="1"/>
  <c r="H40" i="1" s="1"/>
  <c r="G42" i="1"/>
  <c r="H41" i="1" s="1"/>
  <c r="H42" i="1"/>
  <c r="G44" i="1"/>
  <c r="H43" i="1" s="1"/>
  <c r="O18" i="1"/>
  <c r="P18" i="1" s="1"/>
  <c r="Q9" i="1"/>
  <c r="Q10" i="1"/>
  <c r="Q11" i="1"/>
  <c r="Q12" i="1"/>
  <c r="Q13" i="1"/>
  <c r="Q14" i="1"/>
  <c r="Q15" i="1"/>
  <c r="Q8" i="1"/>
  <c r="H27" i="1" l="1"/>
  <c r="H29" i="1"/>
  <c r="H34" i="1"/>
  <c r="H26" i="1"/>
  <c r="H21" i="1"/>
  <c r="H18" i="1"/>
  <c r="H44" i="1"/>
  <c r="H39" i="1"/>
  <c r="H36" i="1"/>
  <c r="H31" i="1"/>
  <c r="H23" i="1"/>
  <c r="H20" i="1"/>
  <c r="H15" i="1"/>
  <c r="O39" i="1"/>
  <c r="P39" i="1" s="1"/>
  <c r="O35" i="1"/>
  <c r="P35" i="1" s="1"/>
  <c r="O33" i="1"/>
  <c r="P33" i="1" s="1"/>
  <c r="O27" i="1"/>
  <c r="P27" i="1" s="1"/>
  <c r="O29" i="1"/>
  <c r="P29" i="1" s="1"/>
  <c r="O31" i="1"/>
  <c r="P31" i="1"/>
  <c r="O37" i="1"/>
  <c r="P37" i="1" s="1"/>
  <c r="O41" i="1"/>
  <c r="P41" i="1" s="1"/>
  <c r="O43" i="1"/>
  <c r="P43" i="1" s="1"/>
  <c r="O45" i="1"/>
  <c r="P45" i="1" s="1"/>
  <c r="O9" i="1"/>
  <c r="P9" i="1" s="1"/>
  <c r="O11" i="1"/>
  <c r="P11" i="1" s="1"/>
  <c r="O13" i="1"/>
  <c r="P13" i="1"/>
  <c r="O15" i="1"/>
  <c r="P15" i="1" s="1"/>
  <c r="O7" i="1"/>
  <c r="P7" i="1" s="1"/>
  <c r="P47" i="1" l="1"/>
  <c r="O47" i="1"/>
  <c r="Q16" i="1"/>
  <c r="N18" i="1" l="1"/>
  <c r="Q18" i="1" s="1"/>
  <c r="H6" i="1" l="1"/>
  <c r="F110" i="1"/>
  <c r="G110" i="1"/>
  <c r="F111" i="1"/>
  <c r="H111" i="1"/>
  <c r="F112" i="1"/>
  <c r="G112" i="1"/>
  <c r="H112" i="1" s="1"/>
  <c r="F113" i="1"/>
  <c r="H113" i="1"/>
  <c r="F114" i="1"/>
  <c r="G114" i="1"/>
  <c r="F115" i="1"/>
  <c r="H115" i="1"/>
  <c r="F116" i="1"/>
  <c r="G116" i="1"/>
  <c r="H116" i="1" s="1"/>
  <c r="F117" i="1"/>
  <c r="H117" i="1"/>
  <c r="F106" i="1"/>
  <c r="G106" i="1"/>
  <c r="F107" i="1"/>
  <c r="H107" i="1"/>
  <c r="F108" i="1"/>
  <c r="G108" i="1"/>
  <c r="H108" i="1" s="1"/>
  <c r="F109" i="1"/>
  <c r="H109" i="1"/>
  <c r="F104" i="1"/>
  <c r="G104" i="1"/>
  <c r="F105" i="1"/>
  <c r="H105" i="1"/>
  <c r="H104" i="1" l="1"/>
  <c r="H114" i="1"/>
  <c r="H110" i="1"/>
  <c r="H106" i="1"/>
  <c r="F49" i="1"/>
  <c r="G48" i="1"/>
  <c r="H48" i="1" s="1"/>
  <c r="F48" i="1"/>
  <c r="F47" i="1"/>
  <c r="H46" i="1"/>
  <c r="F46" i="1"/>
  <c r="F87" i="1"/>
  <c r="G86" i="1"/>
  <c r="H86" i="1" s="1"/>
  <c r="F86" i="1"/>
  <c r="H89" i="1"/>
  <c r="F89" i="1"/>
  <c r="G88" i="1"/>
  <c r="H88" i="1" s="1"/>
  <c r="F88" i="1"/>
  <c r="F91" i="1"/>
  <c r="G90" i="1"/>
  <c r="H90" i="1" s="1"/>
  <c r="F90" i="1"/>
  <c r="H93" i="1"/>
  <c r="F93" i="1"/>
  <c r="G92" i="1"/>
  <c r="H92" i="1" s="1"/>
  <c r="F92" i="1"/>
  <c r="H91" i="1" l="1"/>
  <c r="H87" i="1"/>
  <c r="H47" i="1"/>
  <c r="H103" i="1" l="1"/>
  <c r="F103" i="1"/>
  <c r="G102" i="1"/>
  <c r="H79" i="1" s="1"/>
  <c r="F102" i="1"/>
  <c r="F101" i="1"/>
  <c r="G100" i="1"/>
  <c r="F100" i="1"/>
  <c r="H99" i="1"/>
  <c r="F99" i="1"/>
  <c r="G98" i="1"/>
  <c r="F98" i="1"/>
  <c r="F97" i="1"/>
  <c r="G96" i="1"/>
  <c r="F96" i="1"/>
  <c r="H95" i="1"/>
  <c r="F95" i="1"/>
  <c r="G94" i="1"/>
  <c r="F94" i="1"/>
  <c r="F85" i="1"/>
  <c r="G84" i="1"/>
  <c r="F84" i="1"/>
  <c r="H83" i="1"/>
  <c r="F83" i="1"/>
  <c r="G82" i="1"/>
  <c r="F82" i="1"/>
  <c r="F81" i="1"/>
  <c r="G80" i="1"/>
  <c r="F80" i="1"/>
  <c r="F79" i="1"/>
  <c r="G78" i="1"/>
  <c r="F78" i="1"/>
  <c r="F77" i="1"/>
  <c r="G76" i="1"/>
  <c r="F76" i="1"/>
  <c r="H75" i="1"/>
  <c r="F75" i="1"/>
  <c r="G72" i="1"/>
  <c r="F72" i="1"/>
  <c r="F71" i="1"/>
  <c r="G70" i="1"/>
  <c r="F70" i="1"/>
  <c r="H96" i="1" l="1"/>
  <c r="H100" i="1"/>
  <c r="H78" i="1"/>
  <c r="H72" i="1"/>
  <c r="H76" i="1"/>
  <c r="H82" i="1"/>
  <c r="H84" i="1"/>
  <c r="H94" i="1"/>
  <c r="H98" i="1"/>
  <c r="H102" i="1"/>
  <c r="H70" i="1"/>
  <c r="H80" i="1"/>
  <c r="H85" i="1"/>
  <c r="H71" i="1"/>
  <c r="H97" i="1"/>
  <c r="H101" i="1"/>
  <c r="H77" i="1"/>
  <c r="H81" i="1"/>
  <c r="H69" i="1" l="1"/>
  <c r="G68" i="1"/>
  <c r="F69" i="1"/>
  <c r="F68" i="1"/>
  <c r="H68" i="1" l="1"/>
  <c r="F67" i="1" l="1"/>
  <c r="G66" i="1"/>
  <c r="F66" i="1"/>
  <c r="H65" i="1"/>
  <c r="F65" i="1"/>
  <c r="G64" i="1"/>
  <c r="F64" i="1"/>
  <c r="F63" i="1"/>
  <c r="G62" i="1"/>
  <c r="F62" i="1"/>
  <c r="H61" i="1"/>
  <c r="F61" i="1"/>
  <c r="G60" i="1"/>
  <c r="F60" i="1"/>
  <c r="F59" i="1"/>
  <c r="G58" i="1"/>
  <c r="F58" i="1"/>
  <c r="H57" i="1"/>
  <c r="F57" i="1"/>
  <c r="G56" i="1"/>
  <c r="F56" i="1"/>
  <c r="F55" i="1"/>
  <c r="G54" i="1"/>
  <c r="F54" i="1"/>
  <c r="H66" i="1" l="1"/>
  <c r="H64" i="1"/>
  <c r="H62" i="1"/>
  <c r="H60" i="1"/>
  <c r="H58" i="1"/>
  <c r="H56" i="1"/>
  <c r="H54" i="1"/>
  <c r="H63" i="1"/>
  <c r="H67" i="1"/>
  <c r="H59" i="1"/>
  <c r="H55" i="1"/>
  <c r="G52" i="1" l="1"/>
  <c r="G50" i="1"/>
  <c r="H53" i="1"/>
  <c r="F53" i="1"/>
  <c r="F51" i="1"/>
  <c r="F52" i="1"/>
  <c r="F50" i="1"/>
  <c r="G4" i="1" l="1"/>
  <c r="F6" i="1" s="1"/>
  <c r="F5" i="1" s="1"/>
  <c r="H49" i="1"/>
  <c r="H51" i="1"/>
  <c r="H52" i="1"/>
  <c r="H50" i="1"/>
</calcChain>
</file>

<file path=xl/sharedStrings.xml><?xml version="1.0" encoding="utf-8"?>
<sst xmlns="http://schemas.openxmlformats.org/spreadsheetml/2006/main" count="40" uniqueCount="30">
  <si>
    <t>Antal garndøgn</t>
  </si>
  <si>
    <t>SUM TOTAL</t>
  </si>
  <si>
    <t>Dato</t>
  </si>
  <si>
    <t>Antal garn</t>
  </si>
  <si>
    <t>Ansvarleg</t>
  </si>
  <si>
    <t>Antal fisk
Røyr
Aure</t>
  </si>
  <si>
    <t xml:space="preserve"> Prosent 
røyr-aure</t>
  </si>
  <si>
    <t>Sum antal fisk</t>
  </si>
  <si>
    <t>Antal fisk pr garn</t>
  </si>
  <si>
    <t xml:space="preserve">Kommentar 
</t>
  </si>
  <si>
    <t>.</t>
  </si>
  <si>
    <t>Ståle Ims</t>
  </si>
  <si>
    <t>Inste vatnet</t>
  </si>
  <si>
    <t>Sum</t>
  </si>
  <si>
    <t>Årstal</t>
  </si>
  <si>
    <t>Antal fisk</t>
  </si>
  <si>
    <t>Garndøgn</t>
  </si>
  <si>
    <t>Prosent Aure</t>
  </si>
  <si>
    <t>Prosent Røyr</t>
  </si>
  <si>
    <t>Oppsummering 2014-2023</t>
  </si>
  <si>
    <t>Dugnad</t>
  </si>
  <si>
    <t>Sørsida</t>
  </si>
  <si>
    <t>Nordsida</t>
  </si>
  <si>
    <t>Ola/Britt</t>
  </si>
  <si>
    <t>Nordsida inste vatnet</t>
  </si>
  <si>
    <t>Ingebrigt+dugnad</t>
  </si>
  <si>
    <t>Sørsida yste vatnet og nordsida inste vatnet</t>
  </si>
  <si>
    <t>Sørsida yste vatnet og nordsida yste vatnet</t>
  </si>
  <si>
    <t>Andre (stipulert</t>
  </si>
  <si>
    <t>Yste vatnet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</si>
</sst>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0" fillId="0" borderId="0" xfId="0" applyNumberFormat="1"/>
    <xf numFmtId="1" fontId="1" fillId="4" borderId="47" xfId="0" applyNumberFormat="1" applyFont="1" applyFill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/>
      <protection locked="0"/>
    </xf>
    <xf numFmtId="1" fontId="1" fillId="0" borderId="32" xfId="0" applyNumberFormat="1" applyFont="1" applyBorder="1" applyAlignment="1">
      <alignment horizontal="center"/>
    </xf>
    <xf numFmtId="0" fontId="1" fillId="0" borderId="34" xfId="0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37" xfId="0" applyFont="1" applyBorder="1" applyAlignment="1" applyProtection="1">
      <alignment horizontal="center"/>
      <protection locked="0"/>
    </xf>
    <xf numFmtId="1" fontId="1" fillId="0" borderId="38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0" fontId="0" fillId="0" borderId="41" xfId="0" applyBorder="1"/>
    <xf numFmtId="1" fontId="0" fillId="0" borderId="41" xfId="0" applyNumberFormat="1" applyBorder="1"/>
    <xf numFmtId="0" fontId="1" fillId="4" borderId="16" xfId="0" applyFont="1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1" fontId="1" fillId="4" borderId="26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1" fontId="0" fillId="0" borderId="50" xfId="0" applyNumberFormat="1" applyBorder="1"/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" fontId="0" fillId="0" borderId="51" xfId="0" applyNumberFormat="1" applyBorder="1"/>
    <xf numFmtId="0" fontId="1" fillId="0" borderId="52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53" xfId="0" applyFont="1" applyBorder="1"/>
    <xf numFmtId="1" fontId="1" fillId="0" borderId="53" xfId="0" applyNumberFormat="1" applyFont="1" applyBorder="1"/>
    <xf numFmtId="0" fontId="1" fillId="0" borderId="54" xfId="0" applyFont="1" applyBorder="1"/>
    <xf numFmtId="1" fontId="0" fillId="0" borderId="56" xfId="0" applyNumberFormat="1" applyBorder="1" applyAlignment="1">
      <alignment horizontal="center"/>
    </xf>
    <xf numFmtId="1" fontId="0" fillId="0" borderId="56" xfId="0" applyNumberFormat="1" applyBorder="1"/>
    <xf numFmtId="1" fontId="0" fillId="0" borderId="55" xfId="0" applyNumberFormat="1" applyBorder="1" applyAlignment="1">
      <alignment horizontal="center"/>
    </xf>
    <xf numFmtId="1" fontId="0" fillId="0" borderId="55" xfId="0" applyNumberFormat="1" applyBorder="1"/>
    <xf numFmtId="0" fontId="1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165" fontId="0" fillId="0" borderId="24" xfId="0" applyNumberFormat="1" applyBorder="1" applyAlignment="1" applyProtection="1">
      <alignment horizontal="left"/>
      <protection locked="0"/>
    </xf>
    <xf numFmtId="165" fontId="0" fillId="0" borderId="23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" fontId="1" fillId="0" borderId="3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1" fontId="1" fillId="4" borderId="16" xfId="0" applyNumberFormat="1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164" fontId="1" fillId="5" borderId="16" xfId="0" applyNumberFormat="1" applyFont="1" applyFill="1" applyBorder="1" applyAlignment="1">
      <alignment horizontal="center" vertical="center" wrapText="1"/>
    </xf>
    <xf numFmtId="164" fontId="1" fillId="5" borderId="26" xfId="0" applyNumberFormat="1" applyFont="1" applyFill="1" applyBorder="1" applyAlignment="1">
      <alignment horizontal="center" vertical="center" wrapText="1"/>
    </xf>
    <xf numFmtId="1" fontId="1" fillId="5" borderId="16" xfId="0" applyNumberFormat="1" applyFont="1" applyFill="1" applyBorder="1" applyAlignment="1">
      <alignment horizontal="center" vertical="center"/>
    </xf>
    <xf numFmtId="1" fontId="1" fillId="5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0" fillId="0" borderId="27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" borderId="43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0" fillId="0" borderId="15" xfId="0" applyBorder="1" applyAlignment="1" applyProtection="1">
      <alignment horizontal="left" wrapText="1"/>
      <protection locked="0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5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Prosentfordeling Aure/Røyr</a:t>
            </a:r>
          </a:p>
        </c:rich>
      </c:tx>
      <c:layout>
        <c:manualLayout>
          <c:xMode val="edge"/>
          <c:yMode val="edge"/>
          <c:x val="0.40281142080270405"/>
          <c:y val="1.6313209512219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Tabell!$N$7</c:f>
              <c:strCache>
                <c:ptCount val="1"/>
                <c:pt idx="0">
                  <c:v>Prosent Aure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Tabell!$K$8:$K$17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Tabell!$N$8:$N$17</c:f>
              <c:numCache>
                <c:formatCode>General</c:formatCode>
                <c:ptCount val="10"/>
                <c:pt idx="0">
                  <c:v>24</c:v>
                </c:pt>
                <c:pt idx="1">
                  <c:v>30</c:v>
                </c:pt>
                <c:pt idx="2">
                  <c:v>59</c:v>
                </c:pt>
                <c:pt idx="3">
                  <c:v>67</c:v>
                </c:pt>
                <c:pt idx="4">
                  <c:v>60</c:v>
                </c:pt>
                <c:pt idx="5">
                  <c:v>55</c:v>
                </c:pt>
                <c:pt idx="6">
                  <c:v>46</c:v>
                </c:pt>
                <c:pt idx="7">
                  <c:v>72</c:v>
                </c:pt>
                <c:pt idx="8" formatCode="0">
                  <c:v>57</c:v>
                </c:pt>
                <c:pt idx="9" formatCode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21-4EFE-AA11-E4810ACB8364}"/>
            </c:ext>
          </c:extLst>
        </c:ser>
        <c:ser>
          <c:idx val="3"/>
          <c:order val="1"/>
          <c:tx>
            <c:strRef>
              <c:f>Tabell!$O$7</c:f>
              <c:strCache>
                <c:ptCount val="1"/>
                <c:pt idx="0">
                  <c:v>31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Tabell!$K$8:$K$17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Tabell!$O$8:$O$17</c:f>
            </c:numRef>
          </c:val>
          <c:extLst>
            <c:ext xmlns:c16="http://schemas.microsoft.com/office/drawing/2014/chart" uri="{C3380CC4-5D6E-409C-BE32-E72D297353CC}">
              <c16:uniqueId val="{00000003-3821-4EFE-AA11-E4810ACB8364}"/>
            </c:ext>
          </c:extLst>
        </c:ser>
        <c:ser>
          <c:idx val="4"/>
          <c:order val="2"/>
          <c:tx>
            <c:strRef>
              <c:f>Tabell!$P$7</c:f>
              <c:strCache>
                <c:ptCount val="1"/>
                <c:pt idx="0">
                  <c:v>69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Tabell!$K$8:$K$17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Tabell!$P$8:$P$17</c:f>
            </c:numRef>
          </c:val>
          <c:extLst>
            <c:ext xmlns:c16="http://schemas.microsoft.com/office/drawing/2014/chart" uri="{C3380CC4-5D6E-409C-BE32-E72D297353CC}">
              <c16:uniqueId val="{00000004-3821-4EFE-AA11-E4810ACB8364}"/>
            </c:ext>
          </c:extLst>
        </c:ser>
        <c:ser>
          <c:idx val="5"/>
          <c:order val="3"/>
          <c:tx>
            <c:strRef>
              <c:f>Tabell!$Q$7</c:f>
              <c:strCache>
                <c:ptCount val="1"/>
                <c:pt idx="0">
                  <c:v>Prosent Røyr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Tabell!$K$8:$K$17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Tabell!$Q$8:$Q$17</c:f>
              <c:numCache>
                <c:formatCode>General</c:formatCode>
                <c:ptCount val="10"/>
                <c:pt idx="0">
                  <c:v>76</c:v>
                </c:pt>
                <c:pt idx="1">
                  <c:v>70</c:v>
                </c:pt>
                <c:pt idx="2">
                  <c:v>41</c:v>
                </c:pt>
                <c:pt idx="3">
                  <c:v>33</c:v>
                </c:pt>
                <c:pt idx="4">
                  <c:v>40</c:v>
                </c:pt>
                <c:pt idx="5">
                  <c:v>45</c:v>
                </c:pt>
                <c:pt idx="6">
                  <c:v>54</c:v>
                </c:pt>
                <c:pt idx="7">
                  <c:v>28</c:v>
                </c:pt>
                <c:pt idx="8" formatCode="0">
                  <c:v>43</c:v>
                </c:pt>
                <c:pt idx="9" formatCode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21-4EFE-AA11-E4810ACB8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406784"/>
        <c:axId val="761407112"/>
      </c:barChart>
      <c:catAx>
        <c:axId val="7614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1407112"/>
        <c:crosses val="autoZero"/>
        <c:auto val="1"/>
        <c:lblAlgn val="ctr"/>
        <c:lblOffset val="100"/>
        <c:noMultiLvlLbl val="0"/>
      </c:catAx>
      <c:valAx>
        <c:axId val="7614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140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Antal fisk og garndøgn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895176286698726E-2"/>
          <c:y val="0.12411402270842138"/>
          <c:w val="0.93104823713301277"/>
          <c:h val="0.72171090975968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Tabell!$L$7</c:f>
              <c:strCache>
                <c:ptCount val="1"/>
                <c:pt idx="0">
                  <c:v>Antal fisk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Tabell!$K$8:$K$17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Tabell!$L$8:$L$17</c:f>
              <c:numCache>
                <c:formatCode>General</c:formatCode>
                <c:ptCount val="10"/>
                <c:pt idx="0">
                  <c:v>3872</c:v>
                </c:pt>
                <c:pt idx="1">
                  <c:v>11344</c:v>
                </c:pt>
                <c:pt idx="2">
                  <c:v>2826</c:v>
                </c:pt>
                <c:pt idx="3">
                  <c:v>1980</c:v>
                </c:pt>
                <c:pt idx="4">
                  <c:v>4422</c:v>
                </c:pt>
                <c:pt idx="5">
                  <c:v>5618</c:v>
                </c:pt>
                <c:pt idx="6">
                  <c:v>6202</c:v>
                </c:pt>
                <c:pt idx="7">
                  <c:v>6042</c:v>
                </c:pt>
                <c:pt idx="8">
                  <c:v>8066</c:v>
                </c:pt>
                <c:pt idx="9">
                  <c:v>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2-4897-BA79-32DEEF4CCDA6}"/>
            </c:ext>
          </c:extLst>
        </c:ser>
        <c:ser>
          <c:idx val="1"/>
          <c:order val="1"/>
          <c:tx>
            <c:strRef>
              <c:f>Tabell!$M$7</c:f>
              <c:strCache>
                <c:ptCount val="1"/>
                <c:pt idx="0">
                  <c:v>Garndøgn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Tabell!$K$8:$K$17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Tabell!$M$8:$M$17</c:f>
              <c:numCache>
                <c:formatCode>General</c:formatCode>
                <c:ptCount val="10"/>
                <c:pt idx="0">
                  <c:v>170</c:v>
                </c:pt>
                <c:pt idx="1">
                  <c:v>953</c:v>
                </c:pt>
                <c:pt idx="2">
                  <c:v>602</c:v>
                </c:pt>
                <c:pt idx="3">
                  <c:v>283</c:v>
                </c:pt>
                <c:pt idx="4">
                  <c:v>344</c:v>
                </c:pt>
                <c:pt idx="5">
                  <c:v>400</c:v>
                </c:pt>
                <c:pt idx="6">
                  <c:v>291</c:v>
                </c:pt>
                <c:pt idx="7">
                  <c:v>394</c:v>
                </c:pt>
                <c:pt idx="8">
                  <c:v>573</c:v>
                </c:pt>
                <c:pt idx="9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2-4897-BA79-32DEEF4C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0115704"/>
        <c:axId val="800113080"/>
      </c:barChart>
      <c:catAx>
        <c:axId val="80011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0113080"/>
        <c:crosses val="autoZero"/>
        <c:auto val="1"/>
        <c:lblAlgn val="ctr"/>
        <c:lblOffset val="100"/>
        <c:noMultiLvlLbl val="0"/>
      </c:catAx>
      <c:valAx>
        <c:axId val="80011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011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81644</xdr:rowOff>
    </xdr:from>
    <xdr:to>
      <xdr:col>6</xdr:col>
      <xdr:colOff>496186</xdr:colOff>
      <xdr:row>9</xdr:row>
      <xdr:rowOff>181326</xdr:rowOff>
    </xdr:to>
    <xdr:sp macro="" textlink="">
      <xdr:nvSpPr>
        <xdr:cNvPr id="6" name="Pil op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3179" y="1455965"/>
          <a:ext cx="210436" cy="54871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9</xdr:col>
      <xdr:colOff>739013</xdr:colOff>
      <xdr:row>37</xdr:row>
      <xdr:rowOff>11177</xdr:rowOff>
    </xdr:from>
    <xdr:to>
      <xdr:col>18</xdr:col>
      <xdr:colOff>563450</xdr:colOff>
      <xdr:row>54</xdr:row>
      <xdr:rowOff>187816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3A71298-D750-9235-C9CA-4A7063AA3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725775</xdr:colOff>
      <xdr:row>18</xdr:row>
      <xdr:rowOff>213841</xdr:rowOff>
    </xdr:from>
    <xdr:to>
      <xdr:col>18</xdr:col>
      <xdr:colOff>563451</xdr:colOff>
      <xdr:row>36</xdr:row>
      <xdr:rowOff>53662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187B724-8EC6-501F-3EF3-643F42D83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35</xdr:row>
      <xdr:rowOff>115434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0" cy="6782934"/>
        </a:xfrm>
        <a:prstGeom prst="rect">
          <a:avLst/>
        </a:prstGeom>
      </xdr:spPr>
    </xdr:pic>
    <xdr:clientData/>
  </xdr:twoCellAnchor>
  <xdr:oneCellAnchor>
    <xdr:from>
      <xdr:col>7</xdr:col>
      <xdr:colOff>323850</xdr:colOff>
      <xdr:row>33</xdr:row>
      <xdr:rowOff>114300</xdr:rowOff>
    </xdr:from>
    <xdr:ext cx="391967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57850" y="64008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0</xdr:col>
      <xdr:colOff>190500</xdr:colOff>
      <xdr:row>5</xdr:row>
      <xdr:rowOff>76200</xdr:rowOff>
    </xdr:from>
    <xdr:ext cx="391967" cy="264560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0" y="10287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8</xdr:col>
      <xdr:colOff>285750</xdr:colOff>
      <xdr:row>26</xdr:row>
      <xdr:rowOff>57150</xdr:rowOff>
    </xdr:from>
    <xdr:ext cx="724429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81750" y="5010150"/>
          <a:ext cx="7244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Storeelva</a:t>
          </a:r>
        </a:p>
      </xdr:txBody>
    </xdr:sp>
    <xdr:clientData/>
  </xdr:oneCellAnchor>
  <xdr:oneCellAnchor>
    <xdr:from>
      <xdr:col>8</xdr:col>
      <xdr:colOff>647700</xdr:colOff>
      <xdr:row>22</xdr:row>
      <xdr:rowOff>123825</xdr:rowOff>
    </xdr:from>
    <xdr:ext cx="669350" cy="264560"/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743700" y="4314825"/>
          <a:ext cx="669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Lisjeelva</a:t>
          </a:r>
        </a:p>
      </xdr:txBody>
    </xdr:sp>
    <xdr:clientData/>
  </xdr:oneCellAnchor>
  <xdr:oneCellAnchor>
    <xdr:from>
      <xdr:col>7</xdr:col>
      <xdr:colOff>219075</xdr:colOff>
      <xdr:row>18</xdr:row>
      <xdr:rowOff>123825</xdr:rowOff>
    </xdr:from>
    <xdr:ext cx="921663" cy="264560"/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553075" y="3552825"/>
          <a:ext cx="9216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Måsesteinen</a:t>
          </a:r>
        </a:p>
      </xdr:txBody>
    </xdr:sp>
    <xdr:clientData/>
  </xdr:oneCellAnchor>
  <xdr:oneCellAnchor>
    <xdr:from>
      <xdr:col>4</xdr:col>
      <xdr:colOff>523875</xdr:colOff>
      <xdr:row>7</xdr:row>
      <xdr:rowOff>38100</xdr:rowOff>
    </xdr:from>
    <xdr:ext cx="1062855" cy="264560"/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71875" y="1371600"/>
          <a:ext cx="10628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Nordheimhytta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683007" cy="264560"/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505575" y="4552950"/>
          <a:ext cx="6830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Granden</a:t>
          </a:r>
        </a:p>
      </xdr:txBody>
    </xdr:sp>
    <xdr:clientData/>
  </xdr:oneCellAnchor>
  <xdr:oneCellAnchor>
    <xdr:from>
      <xdr:col>3</xdr:col>
      <xdr:colOff>161925</xdr:colOff>
      <xdr:row>12</xdr:row>
      <xdr:rowOff>19050</xdr:rowOff>
    </xdr:from>
    <xdr:ext cx="464038" cy="264560"/>
    <xdr:sp macro="" textlink="">
      <xdr:nvSpPr>
        <xdr:cNvPr id="10" name="TekstSylinde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447925" y="2305050"/>
          <a:ext cx="46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</a:t>
          </a:r>
        </a:p>
      </xdr:txBody>
    </xdr:sp>
    <xdr:clientData/>
  </xdr:oneCellAnchor>
  <xdr:oneCellAnchor>
    <xdr:from>
      <xdr:col>5</xdr:col>
      <xdr:colOff>428625</xdr:colOff>
      <xdr:row>22</xdr:row>
      <xdr:rowOff>180975</xdr:rowOff>
    </xdr:from>
    <xdr:ext cx="947375" cy="264560"/>
    <xdr:sp macro="" textlink="">
      <xdr:nvSpPr>
        <xdr:cNvPr id="11" name="TekstSylinde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38625" y="4371975"/>
          <a:ext cx="947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Grønelia</a:t>
          </a:r>
        </a:p>
      </xdr:txBody>
    </xdr:sp>
    <xdr:clientData/>
  </xdr:oneCellAnchor>
  <xdr:oneCellAnchor>
    <xdr:from>
      <xdr:col>3</xdr:col>
      <xdr:colOff>19050</xdr:colOff>
      <xdr:row>2</xdr:row>
      <xdr:rowOff>152400</xdr:rowOff>
    </xdr:from>
    <xdr:ext cx="1256241" cy="264560"/>
    <xdr:sp macro="" textlink="">
      <xdr:nvSpPr>
        <xdr:cNvPr id="12" name="TekstSylinde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05050" y="533400"/>
          <a:ext cx="12562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Klopstadhytta</a:t>
          </a:r>
        </a:p>
      </xdr:txBody>
    </xdr:sp>
    <xdr:clientData/>
  </xdr:oneCellAnchor>
  <xdr:oneCellAnchor>
    <xdr:from>
      <xdr:col>2</xdr:col>
      <xdr:colOff>266700</xdr:colOff>
      <xdr:row>1</xdr:row>
      <xdr:rowOff>152400</xdr:rowOff>
    </xdr:from>
    <xdr:ext cx="776046" cy="264560"/>
    <xdr:sp macro="" textlink="">
      <xdr:nvSpPr>
        <xdr:cNvPr id="13" name="TekstSylinde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90700" y="342900"/>
          <a:ext cx="776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Huushytta</a:t>
          </a:r>
        </a:p>
      </xdr:txBody>
    </xdr:sp>
    <xdr:clientData/>
  </xdr:oneCellAnchor>
  <xdr:oneCellAnchor>
    <xdr:from>
      <xdr:col>1</xdr:col>
      <xdr:colOff>190500</xdr:colOff>
      <xdr:row>7</xdr:row>
      <xdr:rowOff>171450</xdr:rowOff>
    </xdr:from>
    <xdr:ext cx="636328" cy="264560"/>
    <xdr:sp macro="" textlink="">
      <xdr:nvSpPr>
        <xdr:cNvPr id="14" name="TekstSylinde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52500" y="1504950"/>
          <a:ext cx="6363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Holmen</a:t>
          </a:r>
        </a:p>
      </xdr:txBody>
    </xdr:sp>
    <xdr:clientData/>
  </xdr:oneCellAnchor>
  <xdr:oneCellAnchor>
    <xdr:from>
      <xdr:col>3</xdr:col>
      <xdr:colOff>523875</xdr:colOff>
      <xdr:row>13</xdr:row>
      <xdr:rowOff>28575</xdr:rowOff>
    </xdr:from>
    <xdr:ext cx="887487" cy="264560"/>
    <xdr:sp macro="" textlink="">
      <xdr:nvSpPr>
        <xdr:cNvPr id="15" name="TekstSylinde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809875" y="2505075"/>
          <a:ext cx="8874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Leitesteinen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S117"/>
  <sheetViews>
    <sheetView showGridLines="0" tabSelected="1" topLeftCell="A25" zoomScale="71" zoomScaleNormal="71" workbookViewId="0">
      <selection activeCell="B2" sqref="B2:S57"/>
    </sheetView>
  </sheetViews>
  <sheetFormatPr baseColWidth="10" defaultColWidth="11.42578125" defaultRowHeight="15" x14ac:dyDescent="0.25"/>
  <cols>
    <col min="1" max="1" width="3.140625" customWidth="1"/>
    <col min="2" max="2" width="10.85546875" customWidth="1"/>
    <col min="3" max="3" width="8.140625" customWidth="1"/>
    <col min="4" max="4" width="21.140625" customWidth="1"/>
    <col min="5" max="5" width="12.28515625" style="1" customWidth="1"/>
    <col min="6" max="6" width="12.28515625" style="1" hidden="1" customWidth="1"/>
    <col min="7" max="8" width="12.28515625" style="1" customWidth="1"/>
    <col min="9" max="9" width="41.28515625" customWidth="1"/>
    <col min="11" max="11" width="16.42578125" customWidth="1"/>
    <col min="12" max="12" width="15.28515625" customWidth="1"/>
    <col min="13" max="13" width="17.42578125" customWidth="1"/>
    <col min="14" max="14" width="17.5703125" customWidth="1"/>
    <col min="15" max="16" width="0" hidden="1" customWidth="1"/>
    <col min="17" max="17" width="16.140625" customWidth="1"/>
  </cols>
  <sheetData>
    <row r="2" spans="2:19" x14ac:dyDescent="0.25">
      <c r="E2"/>
      <c r="F2"/>
      <c r="G2"/>
      <c r="H2"/>
    </row>
    <row r="3" spans="2:19" ht="15.75" thickBot="1" x14ac:dyDescent="0.3"/>
    <row r="4" spans="2:19" ht="32.25" thickBot="1" x14ac:dyDescent="0.3">
      <c r="B4" s="4"/>
      <c r="C4" s="2"/>
      <c r="D4" s="2"/>
      <c r="E4" s="30"/>
      <c r="F4" s="25"/>
      <c r="G4" s="70">
        <f>SUM(G14:G118)</f>
        <v>2691</v>
      </c>
      <c r="H4" s="79" t="s">
        <v>0</v>
      </c>
      <c r="I4" s="100">
        <v>2023</v>
      </c>
      <c r="K4" s="52" t="s">
        <v>19</v>
      </c>
      <c r="L4" s="53"/>
      <c r="M4" s="53"/>
      <c r="N4" s="53"/>
      <c r="O4" s="53"/>
      <c r="P4" s="53"/>
      <c r="Q4" s="53"/>
      <c r="R4" s="53"/>
      <c r="S4" s="53"/>
    </row>
    <row r="5" spans="2:19" ht="15.75" thickBot="1" x14ac:dyDescent="0.3">
      <c r="B5" s="5"/>
      <c r="C5" s="3"/>
      <c r="D5" s="3"/>
      <c r="E5" s="31"/>
      <c r="F5" s="13">
        <f>100-F6</f>
        <v>60.423634336677814</v>
      </c>
      <c r="G5" s="71"/>
      <c r="H5" s="80"/>
      <c r="I5" s="101"/>
    </row>
    <row r="6" spans="2:19" ht="15" customHeight="1" thickBot="1" x14ac:dyDescent="0.3">
      <c r="B6" s="5"/>
      <c r="C6" s="8" t="s">
        <v>1</v>
      </c>
      <c r="D6" s="3"/>
      <c r="E6" s="32"/>
      <c r="F6" s="13">
        <f>((E15+E17+E19+E21+E23+E27+E29+E33+E37+E39+E41+E43+E45+E47+E49+E51+E53+E55+E57+E59+E61+E63+E65+E67+E69+E71+E75+E77+E79+E81+E83+E85+E87+E89+E91+E93+E95+E97+E99+E101+E103)/G4)*100</f>
        <v>39.576365663322186</v>
      </c>
      <c r="G6" s="71"/>
      <c r="H6" s="81">
        <f>SUM(C14:C118)</f>
        <v>331</v>
      </c>
      <c r="I6" s="101"/>
    </row>
    <row r="7" spans="2:19" ht="15.75" thickBot="1" x14ac:dyDescent="0.3">
      <c r="B7" s="6"/>
      <c r="C7" s="7"/>
      <c r="D7" s="7"/>
      <c r="E7" s="32"/>
      <c r="F7" s="24"/>
      <c r="G7" s="72"/>
      <c r="H7" s="82"/>
      <c r="I7" s="102"/>
      <c r="K7" s="38" t="s">
        <v>14</v>
      </c>
      <c r="L7" s="39" t="s">
        <v>15</v>
      </c>
      <c r="M7" s="39" t="s">
        <v>16</v>
      </c>
      <c r="N7" s="40" t="s">
        <v>17</v>
      </c>
      <c r="O7" s="41">
        <f>(E14/E15)*100</f>
        <v>31.007751937984494</v>
      </c>
      <c r="P7" s="41">
        <f>100-O7</f>
        <v>68.992248062015506</v>
      </c>
      <c r="Q7" s="42" t="s">
        <v>18</v>
      </c>
    </row>
    <row r="8" spans="2:19" x14ac:dyDescent="0.25">
      <c r="B8" s="10"/>
      <c r="C8" s="10"/>
      <c r="D8" s="10"/>
      <c r="E8" s="9"/>
      <c r="F8" s="9"/>
      <c r="G8" s="9"/>
      <c r="H8" s="9"/>
      <c r="I8" s="1"/>
      <c r="K8" s="47">
        <v>2014</v>
      </c>
      <c r="L8" s="47">
        <v>3872</v>
      </c>
      <c r="M8" s="36">
        <v>170</v>
      </c>
      <c r="N8" s="36">
        <v>24</v>
      </c>
      <c r="O8" s="37"/>
      <c r="P8" s="37"/>
      <c r="Q8" s="36">
        <f>100-N8</f>
        <v>76</v>
      </c>
    </row>
    <row r="9" spans="2:19" ht="18.75" x14ac:dyDescent="0.25">
      <c r="B9" s="83"/>
      <c r="C9" s="83"/>
      <c r="D9" s="83"/>
      <c r="E9" s="11"/>
      <c r="F9" s="11"/>
      <c r="G9" s="11"/>
      <c r="H9" s="11"/>
      <c r="I9" s="1"/>
      <c r="K9" s="48">
        <v>2015</v>
      </c>
      <c r="L9" s="48">
        <v>11344</v>
      </c>
      <c r="M9" s="33">
        <v>953</v>
      </c>
      <c r="N9" s="33">
        <v>30</v>
      </c>
      <c r="O9" s="34">
        <f>(E16/E17)*100</f>
        <v>90.540540540540533</v>
      </c>
      <c r="P9" s="34">
        <f>100-O9</f>
        <v>9.4594594594594668</v>
      </c>
      <c r="Q9" s="33">
        <f t="shared" ref="Q9:Q16" si="0">100-N9</f>
        <v>70</v>
      </c>
    </row>
    <row r="10" spans="2:19" ht="15.75" thickBot="1" x14ac:dyDescent="0.3">
      <c r="K10" s="48">
        <v>2016</v>
      </c>
      <c r="L10" s="48">
        <v>2826</v>
      </c>
      <c r="M10" s="33">
        <v>602</v>
      </c>
      <c r="N10" s="33">
        <v>59</v>
      </c>
      <c r="O10" s="34"/>
      <c r="P10" s="34"/>
      <c r="Q10" s="33">
        <f t="shared" si="0"/>
        <v>41</v>
      </c>
    </row>
    <row r="11" spans="2:19" ht="16.5" customHeight="1" thickTop="1" x14ac:dyDescent="0.25">
      <c r="B11" s="86" t="s">
        <v>2</v>
      </c>
      <c r="C11" s="88" t="s">
        <v>3</v>
      </c>
      <c r="D11" s="95" t="s">
        <v>4</v>
      </c>
      <c r="E11" s="98" t="s">
        <v>5</v>
      </c>
      <c r="F11" s="68" t="s">
        <v>6</v>
      </c>
      <c r="G11" s="68" t="s">
        <v>7</v>
      </c>
      <c r="H11" s="68" t="s">
        <v>8</v>
      </c>
      <c r="I11" s="93" t="s">
        <v>9</v>
      </c>
      <c r="K11" s="48">
        <v>2017</v>
      </c>
      <c r="L11" s="48">
        <v>1980</v>
      </c>
      <c r="M11" s="33">
        <v>283</v>
      </c>
      <c r="N11" s="33">
        <v>67</v>
      </c>
      <c r="O11" s="34">
        <f>(E18/E19)*100</f>
        <v>31.304347826086961</v>
      </c>
      <c r="P11" s="34">
        <f>100-O11</f>
        <v>68.695652173913032</v>
      </c>
      <c r="Q11" s="33">
        <f t="shared" si="0"/>
        <v>33</v>
      </c>
    </row>
    <row r="12" spans="2:19" ht="30.75" customHeight="1" thickBot="1" x14ac:dyDescent="0.3">
      <c r="B12" s="87"/>
      <c r="C12" s="89"/>
      <c r="D12" s="96"/>
      <c r="E12" s="99"/>
      <c r="F12" s="69"/>
      <c r="G12" s="69"/>
      <c r="H12" s="69"/>
      <c r="I12" s="94"/>
      <c r="K12" s="48">
        <v>2018</v>
      </c>
      <c r="L12" s="48">
        <v>4422</v>
      </c>
      <c r="M12" s="33">
        <v>344</v>
      </c>
      <c r="N12" s="33">
        <v>60</v>
      </c>
      <c r="O12" s="34"/>
      <c r="P12" s="34"/>
      <c r="Q12" s="33">
        <f t="shared" si="0"/>
        <v>40</v>
      </c>
    </row>
    <row r="13" spans="2:19" ht="16.5" thickTop="1" thickBot="1" x14ac:dyDescent="0.3">
      <c r="B13" s="90" t="s">
        <v>10</v>
      </c>
      <c r="C13" s="91"/>
      <c r="D13" s="91"/>
      <c r="E13" s="91"/>
      <c r="F13" s="91"/>
      <c r="G13" s="91"/>
      <c r="H13" s="91"/>
      <c r="I13" s="92"/>
      <c r="K13" s="48">
        <v>2019</v>
      </c>
      <c r="L13" s="48">
        <v>5618</v>
      </c>
      <c r="M13" s="33">
        <v>400</v>
      </c>
      <c r="N13" s="33">
        <v>55</v>
      </c>
      <c r="O13" s="34">
        <f>(E20/E21)*100</f>
        <v>25</v>
      </c>
      <c r="P13" s="34">
        <f>100-O13</f>
        <v>75</v>
      </c>
      <c r="Q13" s="33">
        <f t="shared" si="0"/>
        <v>45</v>
      </c>
    </row>
    <row r="14" spans="2:19" ht="16.5" customHeight="1" thickTop="1" x14ac:dyDescent="0.25">
      <c r="B14" s="84">
        <v>45080</v>
      </c>
      <c r="C14" s="85">
        <v>29</v>
      </c>
      <c r="D14" s="97" t="s">
        <v>23</v>
      </c>
      <c r="E14" s="14">
        <v>40</v>
      </c>
      <c r="F14" s="15"/>
      <c r="G14" s="64">
        <f t="shared" ref="G14" si="1">IF((E14+E15)=0,"",E14+E15)</f>
        <v>169</v>
      </c>
      <c r="H14" s="54">
        <f t="shared" ref="H14" si="2">IF(ISERROR(G14/C14),"",G14/C14)</f>
        <v>5.8275862068965516</v>
      </c>
      <c r="I14" s="73" t="s">
        <v>24</v>
      </c>
      <c r="K14" s="48">
        <v>2020</v>
      </c>
      <c r="L14" s="48">
        <v>6202</v>
      </c>
      <c r="M14" s="33">
        <v>291</v>
      </c>
      <c r="N14" s="33">
        <v>46</v>
      </c>
      <c r="O14" s="34"/>
      <c r="P14" s="34"/>
      <c r="Q14" s="33">
        <f t="shared" si="0"/>
        <v>54</v>
      </c>
    </row>
    <row r="15" spans="2:19" ht="16.5" customHeight="1" thickBot="1" x14ac:dyDescent="0.3">
      <c r="B15" s="59"/>
      <c r="C15" s="61"/>
      <c r="D15" s="57"/>
      <c r="E15" s="16">
        <v>129</v>
      </c>
      <c r="F15" s="17"/>
      <c r="G15" s="65"/>
      <c r="H15" s="55">
        <f t="shared" ref="H15" si="3">IF(ISERROR(G15/(G15+G16)*100),"",G15/(G15+G16)*100)</f>
        <v>0</v>
      </c>
      <c r="I15" s="74"/>
      <c r="K15" s="48">
        <v>2021</v>
      </c>
      <c r="L15" s="48">
        <v>6042</v>
      </c>
      <c r="M15" s="33">
        <v>394</v>
      </c>
      <c r="N15" s="33">
        <v>72</v>
      </c>
      <c r="O15" s="34">
        <f>(E22/E23)*100</f>
        <v>400</v>
      </c>
      <c r="P15" s="34">
        <f>100-O15</f>
        <v>-300</v>
      </c>
      <c r="Q15" s="33">
        <f t="shared" si="0"/>
        <v>28</v>
      </c>
    </row>
    <row r="16" spans="2:19" ht="15" customHeight="1" thickTop="1" x14ac:dyDescent="0.25">
      <c r="B16" s="84">
        <v>45087</v>
      </c>
      <c r="C16" s="60">
        <v>49</v>
      </c>
      <c r="D16" s="56" t="s">
        <v>20</v>
      </c>
      <c r="E16" s="14">
        <v>134</v>
      </c>
      <c r="F16" s="18"/>
      <c r="G16" s="64">
        <f t="shared" ref="G16" si="4">IF((E16+E17)=0,"",E16+E17)</f>
        <v>282</v>
      </c>
      <c r="H16" s="54">
        <f t="shared" ref="H16" si="5">IF(ISERROR(G16/C16),"",G16/C16)</f>
        <v>5.7551020408163263</v>
      </c>
      <c r="I16" s="73" t="s">
        <v>21</v>
      </c>
      <c r="K16" s="48">
        <v>2022</v>
      </c>
      <c r="L16" s="48">
        <v>8066</v>
      </c>
      <c r="M16" s="33">
        <v>573</v>
      </c>
      <c r="N16" s="35">
        <v>57</v>
      </c>
      <c r="O16" s="34"/>
      <c r="P16" s="34"/>
      <c r="Q16" s="35">
        <f t="shared" si="0"/>
        <v>43</v>
      </c>
    </row>
    <row r="17" spans="2:17" ht="15.75" customHeight="1" thickBot="1" x14ac:dyDescent="0.3">
      <c r="B17" s="59"/>
      <c r="C17" s="61"/>
      <c r="D17" s="57"/>
      <c r="E17" s="16">
        <v>148</v>
      </c>
      <c r="F17" s="17"/>
      <c r="G17" s="65"/>
      <c r="H17" s="55">
        <f t="shared" ref="H17" si="6">IF(ISERROR(G17/(G17+G18)*100),"",G17/(G17+G18)*100)</f>
        <v>0</v>
      </c>
      <c r="I17" s="74"/>
      <c r="K17" s="49">
        <v>2023</v>
      </c>
      <c r="L17" s="49">
        <v>2691</v>
      </c>
      <c r="M17" s="50">
        <v>331</v>
      </c>
      <c r="N17" s="43">
        <v>53</v>
      </c>
      <c r="O17" s="44"/>
      <c r="P17" s="44"/>
      <c r="Q17" s="43">
        <v>47</v>
      </c>
    </row>
    <row r="18" spans="2:17" ht="15.75" thickBot="1" x14ac:dyDescent="0.3">
      <c r="B18" s="58">
        <v>45088</v>
      </c>
      <c r="C18" s="60">
        <v>49</v>
      </c>
      <c r="D18" s="56" t="s">
        <v>20</v>
      </c>
      <c r="E18" s="19">
        <v>72</v>
      </c>
      <c r="F18" s="20"/>
      <c r="G18" s="64">
        <f t="shared" ref="G18" si="7">IF((E18+E19)=0,"",E18+E19)</f>
        <v>302</v>
      </c>
      <c r="H18" s="54">
        <f t="shared" ref="H18" si="8">IF(ISERROR(G18/C18),"",G18/C18)</f>
        <v>6.1632653061224492</v>
      </c>
      <c r="I18" s="75" t="s">
        <v>22</v>
      </c>
      <c r="K18" s="51" t="s">
        <v>13</v>
      </c>
      <c r="L18" s="51">
        <f>SUM(L8:L17)</f>
        <v>53063</v>
      </c>
      <c r="M18" s="51">
        <f>SUM(M8:M17)</f>
        <v>4341</v>
      </c>
      <c r="N18" s="45">
        <f>AVERAGE(N9:N17)</f>
        <v>55.444444444444443</v>
      </c>
      <c r="O18" s="46">
        <f>(E25/E26)*100</f>
        <v>288.88888888888886</v>
      </c>
      <c r="P18" s="46">
        <f>100-O18</f>
        <v>-188.88888888888886</v>
      </c>
      <c r="Q18" s="45">
        <f t="shared" ref="Q18" si="9">100-N18</f>
        <v>44.555555555555557</v>
      </c>
    </row>
    <row r="19" spans="2:17" ht="16.5" thickTop="1" thickBot="1" x14ac:dyDescent="0.3">
      <c r="B19" s="59"/>
      <c r="C19" s="61"/>
      <c r="D19" s="57"/>
      <c r="E19" s="16">
        <v>230</v>
      </c>
      <c r="F19" s="21"/>
      <c r="G19" s="65"/>
      <c r="H19" s="55">
        <f t="shared" ref="H19" si="10">IF(ISERROR(G19/(G19+G20)*100),"",G19/(G19+G20)*100)</f>
        <v>0</v>
      </c>
      <c r="I19" s="76"/>
    </row>
    <row r="20" spans="2:17" x14ac:dyDescent="0.25">
      <c r="B20" s="58">
        <v>45128</v>
      </c>
      <c r="C20" s="60">
        <v>4</v>
      </c>
      <c r="D20" s="56" t="s">
        <v>11</v>
      </c>
      <c r="E20" s="19">
        <v>9</v>
      </c>
      <c r="F20" s="22"/>
      <c r="G20" s="64">
        <f t="shared" ref="G20" si="11">IF((E20+E21)=0,"",E20+E21)</f>
        <v>45</v>
      </c>
      <c r="H20" s="54">
        <f t="shared" ref="H20" si="12">IF(ISERROR(G20/C20),"",G20/C20)</f>
        <v>11.25</v>
      </c>
      <c r="I20" s="56" t="s">
        <v>22</v>
      </c>
    </row>
    <row r="21" spans="2:17" ht="15.75" thickBot="1" x14ac:dyDescent="0.3">
      <c r="B21" s="59"/>
      <c r="C21" s="61"/>
      <c r="D21" s="57"/>
      <c r="E21" s="16">
        <v>36</v>
      </c>
      <c r="F21" s="21"/>
      <c r="G21" s="65"/>
      <c r="H21" s="55">
        <f t="shared" ref="H21" si="13">IF(ISERROR(G21/(G21+G22)*100),"",G21/(G21+G22)*100)</f>
        <v>0</v>
      </c>
      <c r="I21" s="57"/>
    </row>
    <row r="22" spans="2:17" x14ac:dyDescent="0.25">
      <c r="B22" s="58">
        <v>45130</v>
      </c>
      <c r="C22" s="60">
        <v>4</v>
      </c>
      <c r="D22" s="56" t="s">
        <v>11</v>
      </c>
      <c r="E22" s="19">
        <v>24</v>
      </c>
      <c r="F22" s="22"/>
      <c r="G22" s="64">
        <f t="shared" ref="G22" si="14">IF((E22+E23)=0,"",E22+E23)</f>
        <v>30</v>
      </c>
      <c r="H22" s="54">
        <f t="shared" ref="H22" si="15">IF(ISERROR(G22/C22),"",G22/C22)</f>
        <v>7.5</v>
      </c>
      <c r="I22" s="56" t="s">
        <v>21</v>
      </c>
    </row>
    <row r="23" spans="2:17" ht="15.75" thickBot="1" x14ac:dyDescent="0.3">
      <c r="B23" s="59"/>
      <c r="C23" s="61"/>
      <c r="D23" s="57"/>
      <c r="E23" s="16">
        <v>6</v>
      </c>
      <c r="F23" s="21"/>
      <c r="G23" s="65"/>
      <c r="H23" s="55">
        <f t="shared" ref="H23" si="16">IF(ISERROR(G23/(G23+G24)*100),"",G23/(G23+G24)*100)</f>
        <v>0</v>
      </c>
      <c r="I23" s="57"/>
    </row>
    <row r="24" spans="2:17" x14ac:dyDescent="0.25">
      <c r="B24" s="58">
        <v>45133</v>
      </c>
      <c r="C24" s="60">
        <v>4</v>
      </c>
      <c r="D24" s="56" t="s">
        <v>11</v>
      </c>
      <c r="E24" s="19">
        <v>7</v>
      </c>
      <c r="F24" s="22"/>
      <c r="G24" s="64">
        <f t="shared" ref="G24" si="17">IF((E24+E25)=0,"",E24+E25)</f>
        <v>33</v>
      </c>
      <c r="H24" s="54">
        <f t="shared" ref="H24" si="18">IF(ISERROR(G24/C24),"",G24/C24)</f>
        <v>8.25</v>
      </c>
      <c r="I24" s="56" t="s">
        <v>22</v>
      </c>
    </row>
    <row r="25" spans="2:17" ht="15.75" thickBot="1" x14ac:dyDescent="0.3">
      <c r="B25" s="59"/>
      <c r="C25" s="61"/>
      <c r="D25" s="57"/>
      <c r="E25" s="16">
        <v>26</v>
      </c>
      <c r="F25" s="21"/>
      <c r="G25" s="65"/>
      <c r="H25" s="55">
        <f t="shared" ref="H25" si="19">IF(ISERROR(G25/(G25+G26)*100),"",G25/(G25+G26)*100)</f>
        <v>0</v>
      </c>
      <c r="I25" s="57"/>
    </row>
    <row r="26" spans="2:17" x14ac:dyDescent="0.25">
      <c r="B26" s="58">
        <v>45134</v>
      </c>
      <c r="C26" s="60">
        <v>4</v>
      </c>
      <c r="D26" s="56" t="s">
        <v>11</v>
      </c>
      <c r="E26" s="19">
        <v>9</v>
      </c>
      <c r="F26" s="22"/>
      <c r="G26" s="64">
        <f t="shared" ref="G26" si="20">IF((E26+E27)=0,"",E26+E27)</f>
        <v>34</v>
      </c>
      <c r="H26" s="54">
        <f t="shared" ref="H26" si="21">IF(ISERROR(G26/C26),"",G26/C26)</f>
        <v>8.5</v>
      </c>
      <c r="I26" s="56" t="s">
        <v>22</v>
      </c>
    </row>
    <row r="27" spans="2:17" ht="15.75" thickBot="1" x14ac:dyDescent="0.3">
      <c r="B27" s="59"/>
      <c r="C27" s="61"/>
      <c r="D27" s="57"/>
      <c r="E27" s="16">
        <v>25</v>
      </c>
      <c r="F27" s="21"/>
      <c r="G27" s="65"/>
      <c r="H27" s="55">
        <f t="shared" ref="H27" si="22">IF(ISERROR(G27/(G27+G28)*100),"",G27/(G27+G28)*100)</f>
        <v>0</v>
      </c>
      <c r="I27" s="57"/>
      <c r="O27" s="12">
        <f>(E27/E26)*100</f>
        <v>277.77777777777777</v>
      </c>
      <c r="P27" s="12">
        <f t="shared" ref="P27:P45" si="23">100-O27</f>
        <v>-177.77777777777777</v>
      </c>
    </row>
    <row r="28" spans="2:17" x14ac:dyDescent="0.25">
      <c r="B28" s="58">
        <v>45153</v>
      </c>
      <c r="C28" s="60">
        <v>8</v>
      </c>
      <c r="D28" s="56" t="s">
        <v>23</v>
      </c>
      <c r="E28" s="19">
        <v>2</v>
      </c>
      <c r="F28" s="22"/>
      <c r="G28" s="64">
        <f t="shared" ref="G28" si="24">IF((E28+E29)=0,"",E28+E29)</f>
        <v>32</v>
      </c>
      <c r="H28" s="54">
        <f t="shared" ref="H28" si="25">IF(ISERROR(G28/C28),"",G28/C28)</f>
        <v>4</v>
      </c>
      <c r="I28" s="56" t="s">
        <v>12</v>
      </c>
      <c r="O28" s="12"/>
      <c r="P28" s="12"/>
    </row>
    <row r="29" spans="2:17" ht="15.75" thickBot="1" x14ac:dyDescent="0.3">
      <c r="B29" s="59"/>
      <c r="C29" s="61"/>
      <c r="D29" s="57"/>
      <c r="E29" s="16">
        <v>30</v>
      </c>
      <c r="F29" s="21"/>
      <c r="G29" s="65"/>
      <c r="H29" s="55">
        <f t="shared" ref="H29" si="26">IF(ISERROR(G29/(G29+G30)*100),"",G29/(G29+G30)*100)</f>
        <v>0</v>
      </c>
      <c r="I29" s="57"/>
      <c r="O29" s="12">
        <f t="shared" ref="O29:O45" si="27">(E28/E29)*100</f>
        <v>6.666666666666667</v>
      </c>
      <c r="P29" s="12">
        <f t="shared" si="23"/>
        <v>93.333333333333329</v>
      </c>
    </row>
    <row r="30" spans="2:17" x14ac:dyDescent="0.25">
      <c r="B30" s="58">
        <v>45122</v>
      </c>
      <c r="C30" s="60">
        <v>10</v>
      </c>
      <c r="D30" s="56" t="s">
        <v>28</v>
      </c>
      <c r="E30" s="19">
        <v>10</v>
      </c>
      <c r="F30" s="22"/>
      <c r="G30" s="64">
        <f t="shared" ref="G30" si="28">IF((E30+E31)=0,"",E30+E31)</f>
        <v>40</v>
      </c>
      <c r="H30" s="54">
        <f t="shared" ref="H30" si="29">IF(ISERROR(G30/C30),"",G30/C30)</f>
        <v>4</v>
      </c>
      <c r="I30" s="56" t="s">
        <v>29</v>
      </c>
      <c r="O30" s="12"/>
      <c r="P30" s="12"/>
    </row>
    <row r="31" spans="2:17" ht="15.75" thickBot="1" x14ac:dyDescent="0.3">
      <c r="B31" s="59"/>
      <c r="C31" s="61"/>
      <c r="D31" s="57"/>
      <c r="E31" s="16">
        <v>30</v>
      </c>
      <c r="F31" s="21"/>
      <c r="G31" s="65"/>
      <c r="H31" s="55">
        <f t="shared" ref="H31" si="30">IF(ISERROR(G31/(G31+G32)*100),"",G31/(G31+G32)*100)</f>
        <v>0</v>
      </c>
      <c r="I31" s="57"/>
      <c r="O31" s="12">
        <f t="shared" si="27"/>
        <v>33.333333333333329</v>
      </c>
      <c r="P31" s="12">
        <f t="shared" si="23"/>
        <v>66.666666666666671</v>
      </c>
    </row>
    <row r="32" spans="2:17" x14ac:dyDescent="0.25">
      <c r="B32" s="58">
        <v>45213</v>
      </c>
      <c r="C32" s="60">
        <v>100</v>
      </c>
      <c r="D32" s="56" t="s">
        <v>25</v>
      </c>
      <c r="E32" s="19">
        <v>597</v>
      </c>
      <c r="F32" s="22"/>
      <c r="G32" s="64">
        <f t="shared" ref="G32" si="31">IF((E32+E33)=0,"",E32+E33)</f>
        <v>1058</v>
      </c>
      <c r="H32" s="54">
        <f t="shared" ref="H32" si="32">IF(ISERROR(G32/C32),"",G32/C32)</f>
        <v>10.58</v>
      </c>
      <c r="I32" s="56" t="s">
        <v>26</v>
      </c>
      <c r="O32" s="12"/>
      <c r="P32" s="12"/>
    </row>
    <row r="33" spans="2:16" ht="15.75" thickBot="1" x14ac:dyDescent="0.3">
      <c r="B33" s="59"/>
      <c r="C33" s="61"/>
      <c r="D33" s="57"/>
      <c r="E33" s="16">
        <v>461</v>
      </c>
      <c r="F33" s="21"/>
      <c r="G33" s="65"/>
      <c r="H33" s="55">
        <f t="shared" ref="H33" si="33">IF(ISERROR(G33/(G33+G34)*100),"",G33/(G33+G34)*100)</f>
        <v>0</v>
      </c>
      <c r="I33" s="57"/>
      <c r="O33" s="12">
        <f>(E33/E32)*100</f>
        <v>77.219430485762146</v>
      </c>
      <c r="P33" s="12">
        <f t="shared" si="23"/>
        <v>22.780569514237854</v>
      </c>
    </row>
    <row r="34" spans="2:16" x14ac:dyDescent="0.25">
      <c r="B34" s="58">
        <v>45214</v>
      </c>
      <c r="C34" s="60">
        <v>70</v>
      </c>
      <c r="D34" s="56" t="s">
        <v>25</v>
      </c>
      <c r="E34" s="26">
        <v>357</v>
      </c>
      <c r="F34" s="27"/>
      <c r="G34" s="64">
        <f t="shared" ref="G34" si="34">IF((E34+E35)=0,"",E34+E35)</f>
        <v>666</v>
      </c>
      <c r="H34" s="54">
        <f t="shared" ref="H34" si="35">IF(ISERROR(G34/C34),"",G34/C34)</f>
        <v>9.5142857142857142</v>
      </c>
      <c r="I34" s="56" t="s">
        <v>27</v>
      </c>
      <c r="O34" s="12"/>
      <c r="P34" s="12"/>
    </row>
    <row r="35" spans="2:16" ht="15.75" thickBot="1" x14ac:dyDescent="0.3">
      <c r="B35" s="59"/>
      <c r="C35" s="61"/>
      <c r="D35" s="57"/>
      <c r="E35" s="16">
        <v>309</v>
      </c>
      <c r="F35" s="27"/>
      <c r="G35" s="65"/>
      <c r="H35" s="55" t="str">
        <f t="shared" ref="H35" si="36">IF(ISERROR(G35/(G35+G36)*100),"",G35/(G35+G36)*100)</f>
        <v/>
      </c>
      <c r="I35" s="57"/>
      <c r="O35" s="12">
        <f>(E35/E34)*100</f>
        <v>86.554621848739501</v>
      </c>
      <c r="P35" s="12">
        <f t="shared" si="23"/>
        <v>13.445378151260499</v>
      </c>
    </row>
    <row r="36" spans="2:16" x14ac:dyDescent="0.25">
      <c r="B36" s="58"/>
      <c r="C36" s="60"/>
      <c r="D36" s="56"/>
      <c r="E36" s="19"/>
      <c r="F36" s="22"/>
      <c r="G36" s="64" t="str">
        <f t="shared" ref="G36" si="37">IF((E36+E37)=0,"",E36+E37)</f>
        <v/>
      </c>
      <c r="H36" s="54" t="str">
        <f t="shared" ref="H36" si="38">IF(ISERROR(G36/C36),"",G36/C36)</f>
        <v/>
      </c>
      <c r="I36" s="56"/>
      <c r="O36" s="12"/>
      <c r="P36" s="12"/>
    </row>
    <row r="37" spans="2:16" ht="15.75" thickBot="1" x14ac:dyDescent="0.3">
      <c r="B37" s="59"/>
      <c r="C37" s="61"/>
      <c r="D37" s="57"/>
      <c r="E37" s="16"/>
      <c r="F37" s="21"/>
      <c r="G37" s="65"/>
      <c r="H37" s="55" t="str">
        <f t="shared" ref="H37" si="39">IF(ISERROR(G37/(G37+G38)*100),"",G37/(G37+G38)*100)</f>
        <v/>
      </c>
      <c r="I37" s="57"/>
      <c r="O37" s="12" t="e">
        <f t="shared" si="27"/>
        <v>#DIV/0!</v>
      </c>
      <c r="P37" s="12" t="e">
        <f t="shared" si="23"/>
        <v>#DIV/0!</v>
      </c>
    </row>
    <row r="38" spans="2:16" x14ac:dyDescent="0.25">
      <c r="B38" s="58"/>
      <c r="C38" s="60"/>
      <c r="D38" s="56"/>
      <c r="E38" s="19"/>
      <c r="F38" s="22"/>
      <c r="G38" s="64" t="str">
        <f t="shared" ref="G38" si="40">IF((E38+E39)=0,"",E38+E39)</f>
        <v/>
      </c>
      <c r="H38" s="54" t="str">
        <f t="shared" ref="H38" si="41">IF(ISERROR(G38/C38),"",G38/C38)</f>
        <v/>
      </c>
      <c r="I38" s="56"/>
      <c r="O38" s="12"/>
      <c r="P38" s="12"/>
    </row>
    <row r="39" spans="2:16" ht="15.75" thickBot="1" x14ac:dyDescent="0.3">
      <c r="B39" s="59"/>
      <c r="C39" s="61"/>
      <c r="D39" s="57"/>
      <c r="E39" s="16"/>
      <c r="F39" s="21"/>
      <c r="G39" s="65"/>
      <c r="H39" s="55" t="str">
        <f t="shared" ref="H39" si="42">IF(ISERROR(G39/(G39+G40)*100),"",G39/(G39+G40)*100)</f>
        <v/>
      </c>
      <c r="I39" s="57"/>
      <c r="O39" s="12" t="e">
        <f>(E39/E38)*100</f>
        <v>#DIV/0!</v>
      </c>
      <c r="P39" s="12" t="e">
        <f t="shared" si="23"/>
        <v>#DIV/0!</v>
      </c>
    </row>
    <row r="40" spans="2:16" x14ac:dyDescent="0.25">
      <c r="B40" s="58"/>
      <c r="C40" s="60"/>
      <c r="D40" s="56"/>
      <c r="E40" s="19"/>
      <c r="F40" s="22"/>
      <c r="G40" s="64" t="str">
        <f t="shared" ref="G40" si="43">IF((E40+E41)=0,"",E40+E41)</f>
        <v/>
      </c>
      <c r="H40" s="54" t="str">
        <f t="shared" ref="H40" si="44">IF(ISERROR(G40/C40),"",G40/C40)</f>
        <v/>
      </c>
      <c r="I40" s="77"/>
      <c r="O40" s="12"/>
      <c r="P40" s="12"/>
    </row>
    <row r="41" spans="2:16" ht="15.75" thickBot="1" x14ac:dyDescent="0.3">
      <c r="B41" s="59"/>
      <c r="C41" s="61"/>
      <c r="D41" s="57"/>
      <c r="E41" s="16"/>
      <c r="F41" s="21"/>
      <c r="G41" s="65"/>
      <c r="H41" s="55" t="str">
        <f t="shared" ref="H41" si="45">IF(ISERROR(G41/(G41+G42)*100),"",G41/(G41+G42)*100)</f>
        <v/>
      </c>
      <c r="I41" s="78"/>
      <c r="O41" s="12" t="e">
        <f t="shared" si="27"/>
        <v>#DIV/0!</v>
      </c>
      <c r="P41" s="12" t="e">
        <f t="shared" si="23"/>
        <v>#DIV/0!</v>
      </c>
    </row>
    <row r="42" spans="2:16" x14ac:dyDescent="0.25">
      <c r="B42" s="58"/>
      <c r="C42" s="60"/>
      <c r="D42" s="56"/>
      <c r="E42" s="19"/>
      <c r="F42" s="22"/>
      <c r="G42" s="64" t="str">
        <f t="shared" ref="G42" si="46">IF((E42+E43)=0,"",E42+E43)</f>
        <v/>
      </c>
      <c r="H42" s="54" t="str">
        <f t="shared" ref="H42" si="47">IF(ISERROR(G42/C42),"",G42/C42)</f>
        <v/>
      </c>
      <c r="I42" s="56"/>
      <c r="O42" s="12"/>
      <c r="P42" s="12"/>
    </row>
    <row r="43" spans="2:16" ht="15.75" thickBot="1" x14ac:dyDescent="0.3">
      <c r="B43" s="59"/>
      <c r="C43" s="61"/>
      <c r="D43" s="57"/>
      <c r="E43" s="16"/>
      <c r="F43" s="21"/>
      <c r="G43" s="65"/>
      <c r="H43" s="55" t="str">
        <f t="shared" ref="H43" si="48">IF(ISERROR(G43/(G43+G44)*100),"",G43/(G43+G44)*100)</f>
        <v/>
      </c>
      <c r="I43" s="57"/>
      <c r="O43" s="12" t="e">
        <f t="shared" si="27"/>
        <v>#DIV/0!</v>
      </c>
      <c r="P43" s="12" t="e">
        <f t="shared" si="23"/>
        <v>#DIV/0!</v>
      </c>
    </row>
    <row r="44" spans="2:16" x14ac:dyDescent="0.25">
      <c r="B44" s="58"/>
      <c r="C44" s="60"/>
      <c r="D44" s="56"/>
      <c r="E44" s="19"/>
      <c r="F44" s="22"/>
      <c r="G44" s="64" t="str">
        <f t="shared" ref="G44:G46" si="49">IF((E44+E45)=0,"",E44+E45)</f>
        <v/>
      </c>
      <c r="H44" s="54" t="str">
        <f t="shared" ref="H44" si="50">IF(ISERROR(G44/C44),"",G44/C44)</f>
        <v/>
      </c>
      <c r="I44" s="56"/>
      <c r="O44" s="12"/>
      <c r="P44" s="12"/>
    </row>
    <row r="45" spans="2:16" ht="15.75" thickBot="1" x14ac:dyDescent="0.3">
      <c r="B45" s="59"/>
      <c r="C45" s="61"/>
      <c r="D45" s="57"/>
      <c r="E45" s="16"/>
      <c r="F45" s="21"/>
      <c r="G45" s="65"/>
      <c r="H45" s="55" t="str">
        <f t="shared" ref="H45" si="51">IF(ISERROR(G45/(G45+G46)*100),"",G45/(G45+G46)*100)</f>
        <v/>
      </c>
      <c r="I45" s="57"/>
      <c r="O45" s="12" t="e">
        <f t="shared" si="27"/>
        <v>#DIV/0!</v>
      </c>
      <c r="P45" s="12" t="e">
        <f t="shared" si="23"/>
        <v>#DIV/0!</v>
      </c>
    </row>
    <row r="46" spans="2:16" x14ac:dyDescent="0.25">
      <c r="B46" s="58"/>
      <c r="C46" s="60"/>
      <c r="D46" s="56"/>
      <c r="E46" s="19"/>
      <c r="F46" s="22" t="str">
        <f>IF(ISERROR(E46/(E46+E47)*100),"",E46/(E46+E47)*100)</f>
        <v/>
      </c>
      <c r="G46" s="64" t="str">
        <f t="shared" si="49"/>
        <v/>
      </c>
      <c r="H46" s="54" t="str">
        <f>IF(ISERROR(G46/C46),"",G46/C46)</f>
        <v/>
      </c>
      <c r="I46" s="56"/>
    </row>
    <row r="47" spans="2:16" ht="15.75" thickBot="1" x14ac:dyDescent="0.3">
      <c r="B47" s="59"/>
      <c r="C47" s="61"/>
      <c r="D47" s="57"/>
      <c r="E47" s="16"/>
      <c r="F47" s="21" t="str">
        <f>IF(ISERROR(E47/(E47+E46)*100),"",E47/(E47+E46)*100)</f>
        <v/>
      </c>
      <c r="G47" s="65"/>
      <c r="H47" s="55" t="str">
        <f t="shared" ref="H47" si="52">IF(ISERROR(G47/(G47+G48)*100),"",G47/(G47+G48)*100)</f>
        <v/>
      </c>
      <c r="I47" s="57"/>
      <c r="N47" s="28"/>
      <c r="O47" s="29" t="e">
        <f>SUM(O7:O45)/16</f>
        <v>#DIV/0!</v>
      </c>
      <c r="P47" s="29" t="e">
        <f>SUM(P7:P45)/16</f>
        <v>#DIV/0!</v>
      </c>
    </row>
    <row r="48" spans="2:16" x14ac:dyDescent="0.25">
      <c r="B48" s="58"/>
      <c r="C48" s="60"/>
      <c r="D48" s="56"/>
      <c r="E48" s="19"/>
      <c r="F48" s="22" t="str">
        <f>IF(ISERROR(E48/(E48+E49)*100),"",E48/(E48+E49)*100)</f>
        <v/>
      </c>
      <c r="G48" s="64" t="str">
        <f t="shared" ref="G48" si="53">IF((E48+E49)=0,"",E48+E49)</f>
        <v/>
      </c>
      <c r="H48" s="54" t="str">
        <f>IF(ISERROR(G48/C48),"",G48/C48)</f>
        <v/>
      </c>
      <c r="I48" s="56"/>
    </row>
    <row r="49" spans="2:11" ht="15.75" thickBot="1" x14ac:dyDescent="0.3">
      <c r="B49" s="59"/>
      <c r="C49" s="61"/>
      <c r="D49" s="57"/>
      <c r="E49" s="16"/>
      <c r="F49" s="21" t="str">
        <f>IF(ISERROR(E49/(E49+E48)*100),"",E49/(E49+E48)*100)</f>
        <v/>
      </c>
      <c r="G49" s="65"/>
      <c r="H49" s="55" t="str">
        <f t="shared" ref="H49" si="54">IF(ISERROR(G49/(G49+G50)*100),"",G49/(G49+G50)*100)</f>
        <v/>
      </c>
      <c r="I49" s="57"/>
    </row>
    <row r="50" spans="2:11" x14ac:dyDescent="0.25">
      <c r="B50" s="58"/>
      <c r="C50" s="60"/>
      <c r="D50" s="56"/>
      <c r="E50" s="19"/>
      <c r="F50" s="22" t="str">
        <f>IF(ISERROR(E50/(E50+E51)*100),"",E50/(E50+E51)*100)</f>
        <v/>
      </c>
      <c r="G50" s="64" t="str">
        <f t="shared" ref="G50" si="55">IF((E50+E51)=0,"",E50+E51)</f>
        <v/>
      </c>
      <c r="H50" s="54" t="str">
        <f>IF(ISERROR(G50/C50),"",G50/C50)</f>
        <v/>
      </c>
      <c r="I50" s="56"/>
    </row>
    <row r="51" spans="2:11" ht="15.75" thickBot="1" x14ac:dyDescent="0.3">
      <c r="B51" s="59"/>
      <c r="C51" s="61"/>
      <c r="D51" s="57"/>
      <c r="E51" s="16"/>
      <c r="F51" s="21" t="str">
        <f>IF(ISERROR(E51/(E51+E50)*100),"",E51/(E51+E50)*100)</f>
        <v/>
      </c>
      <c r="G51" s="65"/>
      <c r="H51" s="55" t="str">
        <f t="shared" ref="H51" si="56">IF(ISERROR(G51/(G51+G52)*100),"",G51/(G51+G52)*100)</f>
        <v/>
      </c>
      <c r="I51" s="57"/>
    </row>
    <row r="52" spans="2:11" x14ac:dyDescent="0.25">
      <c r="B52" s="58"/>
      <c r="C52" s="60"/>
      <c r="D52" s="62"/>
      <c r="E52" s="19"/>
      <c r="F52" s="22" t="str">
        <f>IF(ISERROR(E52/(E52+E53)*100),"",E52/(E52+E53)*100)</f>
        <v/>
      </c>
      <c r="G52" s="66" t="str">
        <f t="shared" ref="G52" si="57">IF((E52+E53)=0,"",E52+E53)</f>
        <v/>
      </c>
      <c r="H52" s="67" t="str">
        <f>IF(ISERROR(G52/C52),"",G52/C52)</f>
        <v/>
      </c>
      <c r="I52" s="56"/>
    </row>
    <row r="53" spans="2:11" ht="15.75" thickBot="1" x14ac:dyDescent="0.3">
      <c r="B53" s="59"/>
      <c r="C53" s="61"/>
      <c r="D53" s="63"/>
      <c r="E53" s="16"/>
      <c r="F53" s="21" t="str">
        <f>IF(ISERROR(E53/(E53+E52)*100),"",E53/(E53+E52)*100)</f>
        <v/>
      </c>
      <c r="G53" s="65"/>
      <c r="H53" s="55" t="str">
        <f>IF(ISERROR(G53/(G53+G76)*100),"",G53/(G53+G76)*100)</f>
        <v/>
      </c>
      <c r="I53" s="57"/>
    </row>
    <row r="54" spans="2:11" x14ac:dyDescent="0.25">
      <c r="B54" s="58"/>
      <c r="C54" s="60"/>
      <c r="D54" s="56"/>
      <c r="E54" s="19"/>
      <c r="F54" s="22" t="str">
        <f>IF(ISERROR(E54/(E54+E55)*100),"",E54/(E54+E55)*100)</f>
        <v/>
      </c>
      <c r="G54" s="64" t="str">
        <f t="shared" ref="G54" si="58">IF((E54+E55)=0,"",E54+E55)</f>
        <v/>
      </c>
      <c r="H54" s="54" t="str">
        <f>IF(ISERROR(G54/C54),"",G54/C54)</f>
        <v/>
      </c>
      <c r="I54" s="56"/>
    </row>
    <row r="55" spans="2:11" ht="15.75" thickBot="1" x14ac:dyDescent="0.3">
      <c r="B55" s="59"/>
      <c r="C55" s="61"/>
      <c r="D55" s="57"/>
      <c r="E55" s="16"/>
      <c r="F55" s="21" t="str">
        <f>IF(ISERROR(E55/(E55+E54)*100),"",E55/(E55+E54)*100)</f>
        <v/>
      </c>
      <c r="G55" s="65"/>
      <c r="H55" s="55" t="str">
        <f>IF(ISERROR(G55/(G55+G56)*100),"",G55/(G55+G56)*100)</f>
        <v/>
      </c>
      <c r="I55" s="57"/>
    </row>
    <row r="56" spans="2:11" x14ac:dyDescent="0.25">
      <c r="B56" s="58"/>
      <c r="C56" s="60"/>
      <c r="D56" s="62"/>
      <c r="E56" s="19"/>
      <c r="F56" s="23" t="str">
        <f>IF(ISERROR(E56/(E56+E57)*100),"",E56/(E56+E57)*100)</f>
        <v/>
      </c>
      <c r="G56" s="66" t="str">
        <f t="shared" ref="G56" si="59">IF((E56+E57)=0,"",E56+E57)</f>
        <v/>
      </c>
      <c r="H56" s="67" t="str">
        <f>IF(ISERROR(G56/C56),"",G56/C56)</f>
        <v/>
      </c>
      <c r="I56" s="56"/>
    </row>
    <row r="57" spans="2:11" ht="15.75" thickBot="1" x14ac:dyDescent="0.3">
      <c r="B57" s="59"/>
      <c r="C57" s="61"/>
      <c r="D57" s="63"/>
      <c r="E57" s="16"/>
      <c r="F57" s="21" t="str">
        <f>IF(ISERROR(E57/(E57+E56)*100),"",E57/(E57+E56)*100)</f>
        <v/>
      </c>
      <c r="G57" s="65"/>
      <c r="H57" s="55" t="str">
        <f>IF(ISERROR(G57/(G57+G80)*100),"",G57/(G57+G80)*100)</f>
        <v/>
      </c>
      <c r="I57" s="57"/>
      <c r="K57" s="12"/>
    </row>
    <row r="58" spans="2:11" x14ac:dyDescent="0.25">
      <c r="B58" s="58"/>
      <c r="C58" s="60"/>
      <c r="D58" s="56"/>
      <c r="E58" s="19"/>
      <c r="F58" s="22" t="str">
        <f>IF(ISERROR(E58/(E58+E59)*100),"",E58/(E58+E59)*100)</f>
        <v/>
      </c>
      <c r="G58" s="64" t="str">
        <f t="shared" ref="G58" si="60">IF((E58+E59)=0,"",E58+E59)</f>
        <v/>
      </c>
      <c r="H58" s="54" t="str">
        <f>IF(ISERROR(G58/C58),"",G58/C58)</f>
        <v/>
      </c>
      <c r="I58" s="56"/>
    </row>
    <row r="59" spans="2:11" ht="15.75" thickBot="1" x14ac:dyDescent="0.3">
      <c r="B59" s="59"/>
      <c r="C59" s="61"/>
      <c r="D59" s="57"/>
      <c r="E59" s="16"/>
      <c r="F59" s="21" t="str">
        <f>IF(ISERROR(E59/(E59+E58)*100),"",E59/(E59+E58)*100)</f>
        <v/>
      </c>
      <c r="G59" s="65"/>
      <c r="H59" s="55" t="str">
        <f t="shared" ref="H59" si="61">IF(ISERROR(G59/(G59+G60)*100),"",G59/(G59+G60)*100)</f>
        <v/>
      </c>
      <c r="I59" s="57"/>
    </row>
    <row r="60" spans="2:11" x14ac:dyDescent="0.25">
      <c r="B60" s="58"/>
      <c r="C60" s="60"/>
      <c r="D60" s="62"/>
      <c r="E60" s="19"/>
      <c r="F60" s="22" t="str">
        <f>IF(ISERROR(E60/(E60+E61)*100),"",E60/(E60+E61)*100)</f>
        <v/>
      </c>
      <c r="G60" s="66" t="str">
        <f t="shared" ref="G60" si="62">IF((E60+E61)=0,"",E60+E61)</f>
        <v/>
      </c>
      <c r="H60" s="67" t="str">
        <f>IF(ISERROR(G60/C60),"",G60/C60)</f>
        <v/>
      </c>
      <c r="I60" s="56"/>
    </row>
    <row r="61" spans="2:11" ht="15.75" thickBot="1" x14ac:dyDescent="0.3">
      <c r="B61" s="59"/>
      <c r="C61" s="61"/>
      <c r="D61" s="63"/>
      <c r="E61" s="16"/>
      <c r="F61" s="21" t="str">
        <f>IF(ISERROR(E61/(E61+E60)*100),"",E61/(E61+E60)*100)</f>
        <v/>
      </c>
      <c r="G61" s="65"/>
      <c r="H61" s="55" t="str">
        <f>IF(ISERROR(G61/(G61+G84)*100),"",G61/(G61+G84)*100)</f>
        <v/>
      </c>
      <c r="I61" s="57"/>
    </row>
    <row r="62" spans="2:11" x14ac:dyDescent="0.25">
      <c r="B62" s="58"/>
      <c r="C62" s="60"/>
      <c r="D62" s="56"/>
      <c r="E62" s="19"/>
      <c r="F62" s="22" t="str">
        <f>IF(ISERROR(E62/(E62+E63)*100),"",E62/(E62+E63)*100)</f>
        <v/>
      </c>
      <c r="G62" s="64" t="str">
        <f t="shared" ref="G62" si="63">IF((E62+E63)=0,"",E62+E63)</f>
        <v/>
      </c>
      <c r="H62" s="54" t="str">
        <f>IF(ISERROR(G62/C62),"",G62/C62)</f>
        <v/>
      </c>
      <c r="I62" s="56"/>
    </row>
    <row r="63" spans="2:11" ht="15.75" thickBot="1" x14ac:dyDescent="0.3">
      <c r="B63" s="59"/>
      <c r="C63" s="61"/>
      <c r="D63" s="57"/>
      <c r="E63" s="16"/>
      <c r="F63" s="21" t="str">
        <f>IF(ISERROR(E63/(E63+E62)*100),"",E63/(E63+E62)*100)</f>
        <v/>
      </c>
      <c r="G63" s="65"/>
      <c r="H63" s="55" t="str">
        <f t="shared" ref="H63" si="64">IF(ISERROR(G63/(G63+G64)*100),"",G63/(G63+G64)*100)</f>
        <v/>
      </c>
      <c r="I63" s="57"/>
    </row>
    <row r="64" spans="2:11" x14ac:dyDescent="0.25">
      <c r="B64" s="58"/>
      <c r="C64" s="60"/>
      <c r="D64" s="62"/>
      <c r="E64" s="19"/>
      <c r="F64" s="22" t="str">
        <f>IF(ISERROR(E64/(E64+E65)*100),"",E64/(E64+E65)*100)</f>
        <v/>
      </c>
      <c r="G64" s="66" t="str">
        <f t="shared" ref="G64" si="65">IF((E64+E65)=0,"",E64+E65)</f>
        <v/>
      </c>
      <c r="H64" s="67" t="str">
        <f>IF(ISERROR(G64/C64),"",G64/C64)</f>
        <v/>
      </c>
      <c r="I64" s="56"/>
    </row>
    <row r="65" spans="2:9" ht="15.75" thickBot="1" x14ac:dyDescent="0.3">
      <c r="B65" s="59"/>
      <c r="C65" s="61"/>
      <c r="D65" s="63"/>
      <c r="E65" s="16"/>
      <c r="F65" s="21" t="str">
        <f>IF(ISERROR(E65/(E65+E64)*100),"",E65/(E65+E64)*100)</f>
        <v/>
      </c>
      <c r="G65" s="65"/>
      <c r="H65" s="55" t="str">
        <f>IF(ISERROR(G65/(G65+G88)*100),"",G65/(G65+G88)*100)</f>
        <v/>
      </c>
      <c r="I65" s="57"/>
    </row>
    <row r="66" spans="2:9" x14ac:dyDescent="0.25">
      <c r="B66" s="58"/>
      <c r="C66" s="60"/>
      <c r="D66" s="56"/>
      <c r="E66" s="19"/>
      <c r="F66" s="22" t="str">
        <f>IF(ISERROR(E66/(E66+E67)*100),"",E66/(E66+E67)*100)</f>
        <v/>
      </c>
      <c r="G66" s="64" t="str">
        <f t="shared" ref="G66:G68" si="66">IF((E66+E67)=0,"",E66+E67)</f>
        <v/>
      </c>
      <c r="H66" s="54" t="str">
        <f>IF(ISERROR(G66/C66),"",G66/C66)</f>
        <v/>
      </c>
      <c r="I66" s="56"/>
    </row>
    <row r="67" spans="2:9" ht="15.75" thickBot="1" x14ac:dyDescent="0.3">
      <c r="B67" s="59"/>
      <c r="C67" s="61"/>
      <c r="D67" s="57"/>
      <c r="E67" s="16"/>
      <c r="F67" s="21" t="str">
        <f>IF(ISERROR(E67/(E67+E66)*100),"",E67/(E67+E66)*100)</f>
        <v/>
      </c>
      <c r="G67" s="65"/>
      <c r="H67" s="55" t="str">
        <f>IF(ISERROR(G67/(G67+G68)*100),"",G67/(G67+G68)*100)</f>
        <v/>
      </c>
      <c r="I67" s="57"/>
    </row>
    <row r="68" spans="2:9" x14ac:dyDescent="0.25">
      <c r="B68" s="58"/>
      <c r="C68" s="60"/>
      <c r="D68" s="62"/>
      <c r="E68" s="19"/>
      <c r="F68" s="23" t="str">
        <f>IF(ISERROR(E68/(E68+E69)*100),"",E68/(E68+E69)*100)</f>
        <v/>
      </c>
      <c r="G68" s="64" t="str">
        <f t="shared" si="66"/>
        <v/>
      </c>
      <c r="H68" s="54" t="str">
        <f>IF(ISERROR(G68/C68),"",G68/C68)</f>
        <v/>
      </c>
      <c r="I68" s="56"/>
    </row>
    <row r="69" spans="2:9" ht="15.75" thickBot="1" x14ac:dyDescent="0.3">
      <c r="B69" s="59"/>
      <c r="C69" s="61"/>
      <c r="D69" s="63"/>
      <c r="E69" s="16"/>
      <c r="F69" s="21" t="str">
        <f>IF(ISERROR(E69/(E69+E68)*100),"",E69/(E69+E68)*100)</f>
        <v/>
      </c>
      <c r="G69" s="65"/>
      <c r="H69" s="55" t="str">
        <f>IF(ISERROR(G69/(G69+G94)*100),"",G69/(G69+G94)*100)</f>
        <v/>
      </c>
      <c r="I69" s="57"/>
    </row>
    <row r="70" spans="2:9" x14ac:dyDescent="0.25">
      <c r="B70" s="58"/>
      <c r="C70" s="60"/>
      <c r="D70" s="56"/>
      <c r="E70" s="19"/>
      <c r="F70" s="22" t="str">
        <f>IF(ISERROR(E70/(E70+E71)*100),"",E70/(E70+E71)*100)</f>
        <v/>
      </c>
      <c r="G70" s="64" t="str">
        <f t="shared" ref="G70" si="67">IF((E70+E71)=0,"",E70+E71)</f>
        <v/>
      </c>
      <c r="H70" s="54" t="str">
        <f>IF(ISERROR(G70/C70),"",G70/C70)</f>
        <v/>
      </c>
      <c r="I70" s="56"/>
    </row>
    <row r="71" spans="2:9" ht="15.75" thickBot="1" x14ac:dyDescent="0.3">
      <c r="B71" s="59"/>
      <c r="C71" s="61"/>
      <c r="D71" s="57"/>
      <c r="E71" s="16"/>
      <c r="F71" s="21" t="str">
        <f>IF(ISERROR(E71/(E71+E70)*100),"",E71/(E71+E70)*100)</f>
        <v/>
      </c>
      <c r="G71" s="65"/>
      <c r="H71" s="55" t="str">
        <f>IF(ISERROR(G71/(G71+G72)*100),"",G71/(G71+G72)*100)</f>
        <v/>
      </c>
      <c r="I71" s="57"/>
    </row>
    <row r="72" spans="2:9" x14ac:dyDescent="0.25">
      <c r="B72" s="58"/>
      <c r="C72" s="60"/>
      <c r="D72" s="62"/>
      <c r="E72" s="19"/>
      <c r="F72" s="23" t="str">
        <f>IF(ISERROR(E72/(E72+E75)*100),"",E72/(E72+E75)*100)</f>
        <v/>
      </c>
      <c r="G72" s="64" t="str">
        <f t="shared" ref="G72" si="68">IF((E72+E75)=0,"",E72+E75)</f>
        <v/>
      </c>
      <c r="H72" s="54" t="str">
        <f>IF(ISERROR(G72/C72),"",G72/C72)</f>
        <v/>
      </c>
      <c r="I72" s="56"/>
    </row>
    <row r="73" spans="2:9" x14ac:dyDescent="0.25">
      <c r="B73" s="84"/>
      <c r="C73" s="85"/>
      <c r="D73" s="103"/>
      <c r="E73" s="26"/>
      <c r="F73" s="27"/>
      <c r="G73" s="66"/>
      <c r="H73" s="67"/>
      <c r="I73" s="97"/>
    </row>
    <row r="74" spans="2:9" x14ac:dyDescent="0.25">
      <c r="B74" s="84"/>
      <c r="C74" s="85"/>
      <c r="D74" s="103"/>
      <c r="E74" s="26"/>
      <c r="F74" s="27"/>
      <c r="G74" s="66"/>
      <c r="H74" s="67"/>
      <c r="I74" s="97"/>
    </row>
    <row r="75" spans="2:9" ht="15.75" thickBot="1" x14ac:dyDescent="0.3">
      <c r="B75" s="59"/>
      <c r="C75" s="61"/>
      <c r="D75" s="63"/>
      <c r="E75" s="16"/>
      <c r="F75" s="21" t="str">
        <f>IF(ISERROR(E75/(E75+E72)*100),"",E75/(E75+E72)*100)</f>
        <v/>
      </c>
      <c r="G75" s="65"/>
      <c r="H75" s="55" t="str">
        <f>IF(ISERROR(G75/(G75+G98)*100),"",G75/(G75+G98)*100)</f>
        <v/>
      </c>
      <c r="I75" s="57"/>
    </row>
    <row r="76" spans="2:9" x14ac:dyDescent="0.25">
      <c r="B76" s="58"/>
      <c r="C76" s="60"/>
      <c r="D76" s="56"/>
      <c r="E76" s="19"/>
      <c r="F76" s="22" t="str">
        <f>IF(ISERROR(E76/(E76+E77)*100),"",E76/(E76+E77)*100)</f>
        <v/>
      </c>
      <c r="G76" s="64" t="str">
        <f t="shared" ref="G76" si="69">IF((E76+E77)=0,"",E76+E77)</f>
        <v/>
      </c>
      <c r="H76" s="54" t="str">
        <f>IF(ISERROR(G76/C76),"",G76/C76)</f>
        <v/>
      </c>
      <c r="I76" s="56"/>
    </row>
    <row r="77" spans="2:9" ht="15.75" thickBot="1" x14ac:dyDescent="0.3">
      <c r="B77" s="59"/>
      <c r="C77" s="61"/>
      <c r="D77" s="57"/>
      <c r="E77" s="16"/>
      <c r="F77" s="21" t="str">
        <f>IF(ISERROR(E77/(E77+E76)*100),"",E77/(E77+E76)*100)</f>
        <v/>
      </c>
      <c r="G77" s="65"/>
      <c r="H77" s="55" t="str">
        <f>IF(ISERROR(G77/(G77+G78)*100),"",G77/(G77+G78)*100)</f>
        <v/>
      </c>
      <c r="I77" s="57"/>
    </row>
    <row r="78" spans="2:9" x14ac:dyDescent="0.25">
      <c r="B78" s="58"/>
      <c r="C78" s="60"/>
      <c r="D78" s="62"/>
      <c r="E78" s="19"/>
      <c r="F78" s="23" t="str">
        <f>IF(ISERROR(E78/(E78+E79)*100),"",E78/(E78+E79)*100)</f>
        <v/>
      </c>
      <c r="G78" s="64" t="str">
        <f t="shared" ref="G78" si="70">IF((E78+E79)=0,"",E78+E79)</f>
        <v/>
      </c>
      <c r="H78" s="54" t="str">
        <f>IF(ISERROR(G78/C78),"",G78/C78)</f>
        <v/>
      </c>
      <c r="I78" s="56"/>
    </row>
    <row r="79" spans="2:9" ht="15.75" thickBot="1" x14ac:dyDescent="0.3">
      <c r="B79" s="59"/>
      <c r="C79" s="61"/>
      <c r="D79" s="63"/>
      <c r="E79" s="16"/>
      <c r="F79" s="21" t="str">
        <f>IF(ISERROR(E79/(E79+E78)*100),"",E79/(E79+E78)*100)</f>
        <v/>
      </c>
      <c r="G79" s="65"/>
      <c r="H79" s="55" t="str">
        <f>IF(ISERROR(G79/(G79+G102)*100),"",G79/(G79+G102)*100)</f>
        <v/>
      </c>
      <c r="I79" s="57"/>
    </row>
    <row r="80" spans="2:9" x14ac:dyDescent="0.25">
      <c r="B80" s="58"/>
      <c r="C80" s="60"/>
      <c r="D80" s="62"/>
      <c r="E80" s="19"/>
      <c r="F80" s="22" t="str">
        <f>IF(ISERROR(E80/(E80+E81)*100),"",E80/(E80+E81)*100)</f>
        <v/>
      </c>
      <c r="G80" s="64" t="str">
        <f t="shared" ref="G80" si="71">IF((E80+E81)=0,"",E80+E81)</f>
        <v/>
      </c>
      <c r="H80" s="54" t="str">
        <f>IF(ISERROR(G80/C80),"",G80/C80)</f>
        <v/>
      </c>
      <c r="I80" s="56"/>
    </row>
    <row r="81" spans="2:9" ht="15.75" thickBot="1" x14ac:dyDescent="0.3">
      <c r="B81" s="59"/>
      <c r="C81" s="61"/>
      <c r="D81" s="63"/>
      <c r="E81" s="16"/>
      <c r="F81" s="21" t="str">
        <f>IF(ISERROR(E81/(E81+E80)*100),"",E81/(E81+E80)*100)</f>
        <v/>
      </c>
      <c r="G81" s="65"/>
      <c r="H81" s="55" t="str">
        <f>IF(ISERROR(G81/(G81+G82)*100),"",G81/(G81+G82)*100)</f>
        <v/>
      </c>
      <c r="I81" s="57"/>
    </row>
    <row r="82" spans="2:9" x14ac:dyDescent="0.25">
      <c r="B82" s="58"/>
      <c r="C82" s="60"/>
      <c r="D82" s="62"/>
      <c r="E82" s="19"/>
      <c r="F82" s="23" t="str">
        <f>IF(ISERROR(E82/(E82+E83)*100),"",E82/(E82+E83)*100)</f>
        <v/>
      </c>
      <c r="G82" s="64" t="str">
        <f t="shared" ref="G82" si="72">IF((E82+E83)=0,"",E82+E83)</f>
        <v/>
      </c>
      <c r="H82" s="54" t="str">
        <f>IF(ISERROR(G82/C82),"",G82/C82)</f>
        <v/>
      </c>
      <c r="I82" s="56"/>
    </row>
    <row r="83" spans="2:9" ht="15.75" thickBot="1" x14ac:dyDescent="0.3">
      <c r="B83" s="59"/>
      <c r="C83" s="61"/>
      <c r="D83" s="63"/>
      <c r="E83" s="16"/>
      <c r="F83" s="21" t="str">
        <f>IF(ISERROR(E83/(E83+E82)*100),"",E83/(E83+E82)*100)</f>
        <v/>
      </c>
      <c r="G83" s="65"/>
      <c r="H83" s="55" t="str">
        <f>IF(ISERROR(G83/(G83+G106)*100),"",G83/(G83+G106)*100)</f>
        <v/>
      </c>
      <c r="I83" s="57"/>
    </row>
    <row r="84" spans="2:9" x14ac:dyDescent="0.25">
      <c r="B84" s="58"/>
      <c r="C84" s="60"/>
      <c r="D84" s="56"/>
      <c r="E84" s="19"/>
      <c r="F84" s="22" t="str">
        <f>IF(ISERROR(E84/(E84+E85)*100),"",E84/(E84+E85)*100)</f>
        <v/>
      </c>
      <c r="G84" s="64" t="str">
        <f t="shared" ref="G84" si="73">IF((E84+E85)=0,"",E84+E85)</f>
        <v/>
      </c>
      <c r="H84" s="54" t="str">
        <f>IF(ISERROR(G84/C84),"",G84/C84)</f>
        <v/>
      </c>
      <c r="I84" s="56"/>
    </row>
    <row r="85" spans="2:9" ht="15.75" thickBot="1" x14ac:dyDescent="0.3">
      <c r="B85" s="59"/>
      <c r="C85" s="61"/>
      <c r="D85" s="57"/>
      <c r="E85" s="16"/>
      <c r="F85" s="21" t="str">
        <f>IF(ISERROR(E85/(E85+E84)*100),"",E85/(E85+E84)*100)</f>
        <v/>
      </c>
      <c r="G85" s="65"/>
      <c r="H85" s="55" t="str">
        <f>IF(ISERROR(G85/(G85+G86)*100),"",G85/(G85+G86)*100)</f>
        <v/>
      </c>
      <c r="I85" s="57"/>
    </row>
    <row r="86" spans="2:9" x14ac:dyDescent="0.25">
      <c r="B86" s="58"/>
      <c r="C86" s="60"/>
      <c r="D86" s="62"/>
      <c r="E86" s="19"/>
      <c r="F86" s="23" t="str">
        <f>IF(ISERROR(E86/(E86+E87)*100),"",E86/(E86+E87)*100)</f>
        <v/>
      </c>
      <c r="G86" s="64" t="str">
        <f t="shared" ref="G86" si="74">IF((E86+E87)=0,"",E86+E87)</f>
        <v/>
      </c>
      <c r="H86" s="54" t="str">
        <f>IF(ISERROR(G86/C86),"",G86/C86)</f>
        <v/>
      </c>
      <c r="I86" s="56"/>
    </row>
    <row r="87" spans="2:9" ht="15.75" thickBot="1" x14ac:dyDescent="0.3">
      <c r="B87" s="59"/>
      <c r="C87" s="61"/>
      <c r="D87" s="63"/>
      <c r="E87" s="16"/>
      <c r="F87" s="21" t="str">
        <f>IF(ISERROR(E87/(E87+E86)*100),"",E87/(E87+E86)*100)</f>
        <v/>
      </c>
      <c r="G87" s="65"/>
      <c r="H87" s="55" t="str">
        <f>IF(ISERROR(G87/(G87+G88)*100),"",G87/(G87+G88)*100)</f>
        <v/>
      </c>
      <c r="I87" s="57"/>
    </row>
    <row r="88" spans="2:9" x14ac:dyDescent="0.25">
      <c r="B88" s="58"/>
      <c r="C88" s="60"/>
      <c r="D88" s="56"/>
      <c r="E88" s="19"/>
      <c r="F88" s="22" t="str">
        <f>IF(ISERROR(E88/(E88+E89)*100),"",E88/(E88+E89)*100)</f>
        <v/>
      </c>
      <c r="G88" s="64" t="str">
        <f t="shared" ref="G88" si="75">IF((E88+E89)=0,"",E88+E89)</f>
        <v/>
      </c>
      <c r="H88" s="54" t="str">
        <f>IF(ISERROR(G88/C88),"",G88/C88)</f>
        <v/>
      </c>
      <c r="I88" s="56"/>
    </row>
    <row r="89" spans="2:9" ht="15.75" thickBot="1" x14ac:dyDescent="0.3">
      <c r="B89" s="59"/>
      <c r="C89" s="61"/>
      <c r="D89" s="57"/>
      <c r="E89" s="16"/>
      <c r="F89" s="21" t="str">
        <f>IF(ISERROR(E89/(E89+E88)*100),"",E89/(E89+E88)*100)</f>
        <v/>
      </c>
      <c r="G89" s="65"/>
      <c r="H89" s="55" t="str">
        <f>IF(ISERROR(G89/(G89+G112)*100),"",G89/(G89+G112)*100)</f>
        <v/>
      </c>
      <c r="I89" s="57"/>
    </row>
    <row r="90" spans="2:9" x14ac:dyDescent="0.25">
      <c r="B90" s="58"/>
      <c r="C90" s="60"/>
      <c r="D90" s="62"/>
      <c r="E90" s="19"/>
      <c r="F90" s="23" t="str">
        <f>IF(ISERROR(E90/(E90+E91)*100),"",E90/(E90+E91)*100)</f>
        <v/>
      </c>
      <c r="G90" s="64" t="str">
        <f t="shared" ref="G90" si="76">IF((E90+E91)=0,"",E90+E91)</f>
        <v/>
      </c>
      <c r="H90" s="54" t="str">
        <f>IF(ISERROR(G90/C90),"",G90/C90)</f>
        <v/>
      </c>
      <c r="I90" s="56"/>
    </row>
    <row r="91" spans="2:9" ht="15.75" thickBot="1" x14ac:dyDescent="0.3">
      <c r="B91" s="59"/>
      <c r="C91" s="61"/>
      <c r="D91" s="63"/>
      <c r="E91" s="16"/>
      <c r="F91" s="21" t="str">
        <f>IF(ISERROR(E91/(E91+E90)*100),"",E91/(E91+E90)*100)</f>
        <v/>
      </c>
      <c r="G91" s="65"/>
      <c r="H91" s="55" t="str">
        <f>IF(ISERROR(G91/(G91+G92)*100),"",G91/(G91+G92)*100)</f>
        <v/>
      </c>
      <c r="I91" s="57"/>
    </row>
    <row r="92" spans="2:9" x14ac:dyDescent="0.25">
      <c r="B92" s="58"/>
      <c r="C92" s="60"/>
      <c r="D92" s="56"/>
      <c r="E92" s="19"/>
      <c r="F92" s="22" t="str">
        <f>IF(ISERROR(E92/(E92+E93)*100),"",E92/(E92+E93)*100)</f>
        <v/>
      </c>
      <c r="G92" s="64" t="str">
        <f t="shared" ref="G92" si="77">IF((E92+E93)=0,"",E92+E93)</f>
        <v/>
      </c>
      <c r="H92" s="54" t="str">
        <f>IF(ISERROR(G92/C92),"",G92/C92)</f>
        <v/>
      </c>
      <c r="I92" s="56"/>
    </row>
    <row r="93" spans="2:9" ht="15.75" thickBot="1" x14ac:dyDescent="0.3">
      <c r="B93" s="59"/>
      <c r="C93" s="61"/>
      <c r="D93" s="57"/>
      <c r="E93" s="16"/>
      <c r="F93" s="21" t="str">
        <f>IF(ISERROR(E93/(E93+E92)*100),"",E93/(E93+E92)*100)</f>
        <v/>
      </c>
      <c r="G93" s="65"/>
      <c r="H93" s="55" t="str">
        <f>IF(ISERROR(G93/(G93+G116)*100),"",G93/(G93+G116)*100)</f>
        <v/>
      </c>
      <c r="I93" s="57"/>
    </row>
    <row r="94" spans="2:9" x14ac:dyDescent="0.25">
      <c r="B94" s="58"/>
      <c r="C94" s="60"/>
      <c r="D94" s="62"/>
      <c r="E94" s="19"/>
      <c r="F94" s="23" t="str">
        <f>IF(ISERROR(E94/(E94+E95)*100),"",E94/(E94+E95)*100)</f>
        <v/>
      </c>
      <c r="G94" s="64" t="str">
        <f t="shared" ref="G94" si="78">IF((E94+E95)=0,"",E94+E95)</f>
        <v/>
      </c>
      <c r="H94" s="54" t="str">
        <f>IF(ISERROR(G94/C94),"",G94/C94)</f>
        <v/>
      </c>
      <c r="I94" s="56"/>
    </row>
    <row r="95" spans="2:9" ht="15.75" thickBot="1" x14ac:dyDescent="0.3">
      <c r="B95" s="59"/>
      <c r="C95" s="61"/>
      <c r="D95" s="63"/>
      <c r="E95" s="16"/>
      <c r="F95" s="21" t="str">
        <f>IF(ISERROR(E95/(E95+E94)*100),"",E95/(E95+E94)*100)</f>
        <v/>
      </c>
      <c r="G95" s="65"/>
      <c r="H95" s="55" t="str">
        <f>IF(ISERROR(G95/(G95+G118)*100),"",G95/(G95+G118)*100)</f>
        <v/>
      </c>
      <c r="I95" s="57"/>
    </row>
    <row r="96" spans="2:9" x14ac:dyDescent="0.25">
      <c r="B96" s="58"/>
      <c r="C96" s="60"/>
      <c r="D96" s="62"/>
      <c r="E96" s="19"/>
      <c r="F96" s="22" t="str">
        <f>IF(ISERROR(E96/(E96+E97)*100),"",E96/(E96+E97)*100)</f>
        <v/>
      </c>
      <c r="G96" s="64" t="str">
        <f t="shared" ref="G96" si="79">IF((E96+E97)=0,"",E96+E97)</f>
        <v/>
      </c>
      <c r="H96" s="54" t="str">
        <f>IF(ISERROR(G96/C96),"",G96/C96)</f>
        <v/>
      </c>
      <c r="I96" s="56"/>
    </row>
    <row r="97" spans="2:9" ht="15.75" thickBot="1" x14ac:dyDescent="0.3">
      <c r="B97" s="59"/>
      <c r="C97" s="61"/>
      <c r="D97" s="63"/>
      <c r="E97" s="16"/>
      <c r="F97" s="21" t="str">
        <f>IF(ISERROR(E97/(E97+E96)*100),"",E97/(E97+E96)*100)</f>
        <v/>
      </c>
      <c r="G97" s="65"/>
      <c r="H97" s="55" t="str">
        <f>IF(ISERROR(G97/(G97+G98)*100),"",G97/(G97+G98)*100)</f>
        <v/>
      </c>
      <c r="I97" s="57"/>
    </row>
    <row r="98" spans="2:9" x14ac:dyDescent="0.25">
      <c r="B98" s="58"/>
      <c r="C98" s="60"/>
      <c r="D98" s="62"/>
      <c r="E98" s="19"/>
      <c r="F98" s="23" t="str">
        <f>IF(ISERROR(E98/(E98+E99)*100),"",E98/(E98+E99)*100)</f>
        <v/>
      </c>
      <c r="G98" s="64" t="str">
        <f t="shared" ref="G98" si="80">IF((E98+E99)=0,"",E98+E99)</f>
        <v/>
      </c>
      <c r="H98" s="54" t="str">
        <f>IF(ISERROR(G98/C98),"",G98/C98)</f>
        <v/>
      </c>
      <c r="I98" s="56"/>
    </row>
    <row r="99" spans="2:9" ht="15.75" thickBot="1" x14ac:dyDescent="0.3">
      <c r="B99" s="59"/>
      <c r="C99" s="61"/>
      <c r="D99" s="63"/>
      <c r="E99" s="16"/>
      <c r="F99" s="21" t="str">
        <f>IF(ISERROR(E99/(E99+E98)*100),"",E99/(E99+E98)*100)</f>
        <v/>
      </c>
      <c r="G99" s="65"/>
      <c r="H99" s="55" t="str">
        <f>IF(ISERROR(G99/(G99+G122)*100),"",G99/(G99+G122)*100)</f>
        <v/>
      </c>
      <c r="I99" s="57"/>
    </row>
    <row r="100" spans="2:9" x14ac:dyDescent="0.25">
      <c r="B100" s="58"/>
      <c r="C100" s="60"/>
      <c r="D100" s="62"/>
      <c r="E100" s="19"/>
      <c r="F100" s="22" t="str">
        <f>IF(ISERROR(E100/(E100+E101)*100),"",E100/(E100+E101)*100)</f>
        <v/>
      </c>
      <c r="G100" s="64" t="str">
        <f t="shared" ref="G100" si="81">IF((E100+E101)=0,"",E100+E101)</f>
        <v/>
      </c>
      <c r="H100" s="54" t="str">
        <f>IF(ISERROR(G100/C100),"",G100/C100)</f>
        <v/>
      </c>
      <c r="I100" s="56"/>
    </row>
    <row r="101" spans="2:9" ht="15.75" thickBot="1" x14ac:dyDescent="0.3">
      <c r="B101" s="59"/>
      <c r="C101" s="61"/>
      <c r="D101" s="63"/>
      <c r="E101" s="16"/>
      <c r="F101" s="21" t="str">
        <f>IF(ISERROR(E101/(E101+E100)*100),"",E101/(E101+E100)*100)</f>
        <v/>
      </c>
      <c r="G101" s="65"/>
      <c r="H101" s="55" t="str">
        <f>IF(ISERROR(G101/(G101+G102)*100),"",G101/(G101+G102)*100)</f>
        <v/>
      </c>
      <c r="I101" s="57"/>
    </row>
    <row r="102" spans="2:9" x14ac:dyDescent="0.25">
      <c r="B102" s="58"/>
      <c r="C102" s="60"/>
      <c r="D102" s="62"/>
      <c r="E102" s="19"/>
      <c r="F102" s="23" t="str">
        <f>IF(ISERROR(E102/(E102+E103)*100),"",E102/(E102+E103)*100)</f>
        <v/>
      </c>
      <c r="G102" s="64" t="str">
        <f t="shared" ref="G102" si="82">IF((E102+E103)=0,"",E102+E103)</f>
        <v/>
      </c>
      <c r="H102" s="54" t="str">
        <f>IF(ISERROR(G102/C102),"",G102/C102)</f>
        <v/>
      </c>
      <c r="I102" s="56"/>
    </row>
    <row r="103" spans="2:9" ht="15.75" thickBot="1" x14ac:dyDescent="0.3">
      <c r="B103" s="59"/>
      <c r="C103" s="61"/>
      <c r="D103" s="63"/>
      <c r="E103" s="16"/>
      <c r="F103" s="21" t="str">
        <f>IF(ISERROR(E103/(E103+E102)*100),"",E103/(E103+E102)*100)</f>
        <v/>
      </c>
      <c r="G103" s="65"/>
      <c r="H103" s="55" t="str">
        <f>IF(ISERROR(G103/(G103+G126)*100),"",G103/(G103+G126)*100)</f>
        <v/>
      </c>
      <c r="I103" s="57"/>
    </row>
    <row r="104" spans="2:9" x14ac:dyDescent="0.25">
      <c r="B104" s="58"/>
      <c r="C104" s="60"/>
      <c r="D104" s="62"/>
      <c r="E104" s="19"/>
      <c r="F104" s="23" t="str">
        <f>IF(ISERROR(E104/(E104+E105)*100),"",E104/(E104+E105)*100)</f>
        <v/>
      </c>
      <c r="G104" s="64" t="str">
        <f t="shared" ref="G104" si="83">IF((E104+E105)=0,"",E104+E105)</f>
        <v/>
      </c>
      <c r="H104" s="54" t="str">
        <f>IF(ISERROR(G104/C104),"",G104/C104)</f>
        <v/>
      </c>
      <c r="I104" s="56"/>
    </row>
    <row r="105" spans="2:9" ht="15.75" thickBot="1" x14ac:dyDescent="0.3">
      <c r="B105" s="59"/>
      <c r="C105" s="61"/>
      <c r="D105" s="63"/>
      <c r="E105" s="16"/>
      <c r="F105" s="21" t="str">
        <f>IF(ISERROR(E105/(E105+E104)*100),"",E105/(E105+E104)*100)</f>
        <v/>
      </c>
      <c r="G105" s="65"/>
      <c r="H105" s="55" t="str">
        <f>IF(ISERROR(G105/(G105+G128)*100),"",G105/(G105+G128)*100)</f>
        <v/>
      </c>
      <c r="I105" s="57"/>
    </row>
    <row r="106" spans="2:9" x14ac:dyDescent="0.25">
      <c r="B106" s="58"/>
      <c r="C106" s="60"/>
      <c r="D106" s="62"/>
      <c r="E106" s="19"/>
      <c r="F106" s="23" t="str">
        <f>IF(ISERROR(E106/(E106+E107)*100),"",E106/(E106+E107)*100)</f>
        <v/>
      </c>
      <c r="G106" s="64" t="str">
        <f t="shared" ref="G106" si="84">IF((E106+E107)=0,"",E106+E107)</f>
        <v/>
      </c>
      <c r="H106" s="54" t="str">
        <f>IF(ISERROR(G106/C106),"",G106/C106)</f>
        <v/>
      </c>
      <c r="I106" s="56"/>
    </row>
    <row r="107" spans="2:9" ht="15.75" thickBot="1" x14ac:dyDescent="0.3">
      <c r="B107" s="59"/>
      <c r="C107" s="61"/>
      <c r="D107" s="63"/>
      <c r="E107" s="16"/>
      <c r="F107" s="21" t="str">
        <f>IF(ISERROR(E107/(E107+E106)*100),"",E107/(E107+E106)*100)</f>
        <v/>
      </c>
      <c r="G107" s="65"/>
      <c r="H107" s="55" t="str">
        <f>IF(ISERROR(G107/(G107+G130)*100),"",G107/(G107+G130)*100)</f>
        <v/>
      </c>
      <c r="I107" s="57"/>
    </row>
    <row r="108" spans="2:9" x14ac:dyDescent="0.25">
      <c r="B108" s="58"/>
      <c r="C108" s="60"/>
      <c r="D108" s="62"/>
      <c r="E108" s="19"/>
      <c r="F108" s="23" t="str">
        <f>IF(ISERROR(E108/(E108+E109)*100),"",E108/(E108+E109)*100)</f>
        <v/>
      </c>
      <c r="G108" s="64" t="str">
        <f t="shared" ref="G108" si="85">IF((E108+E109)=0,"",E108+E109)</f>
        <v/>
      </c>
      <c r="H108" s="54" t="str">
        <f>IF(ISERROR(G108/C108),"",G108/C108)</f>
        <v/>
      </c>
      <c r="I108" s="56"/>
    </row>
    <row r="109" spans="2:9" ht="15.75" thickBot="1" x14ac:dyDescent="0.3">
      <c r="B109" s="59"/>
      <c r="C109" s="61"/>
      <c r="D109" s="63"/>
      <c r="E109" s="16"/>
      <c r="F109" s="21" t="str">
        <f>IF(ISERROR(E109/(E109+E108)*100),"",E109/(E109+E108)*100)</f>
        <v/>
      </c>
      <c r="G109" s="65"/>
      <c r="H109" s="55" t="str">
        <f>IF(ISERROR(G109/(G109+G132)*100),"",G109/(G109+G132)*100)</f>
        <v/>
      </c>
      <c r="I109" s="57"/>
    </row>
    <row r="110" spans="2:9" x14ac:dyDescent="0.25">
      <c r="B110" s="58"/>
      <c r="C110" s="60"/>
      <c r="D110" s="62"/>
      <c r="E110" s="19"/>
      <c r="F110" s="23" t="str">
        <f>IF(ISERROR(E110/(E110+E111)*100),"",E110/(E110+E111)*100)</f>
        <v/>
      </c>
      <c r="G110" s="64" t="str">
        <f t="shared" ref="G110" si="86">IF((E110+E111)=0,"",E110+E111)</f>
        <v/>
      </c>
      <c r="H110" s="54" t="str">
        <f>IF(ISERROR(G110/C110),"",G110/C110)</f>
        <v/>
      </c>
      <c r="I110" s="56"/>
    </row>
    <row r="111" spans="2:9" ht="15.75" thickBot="1" x14ac:dyDescent="0.3">
      <c r="B111" s="59"/>
      <c r="C111" s="61"/>
      <c r="D111" s="63"/>
      <c r="E111" s="16"/>
      <c r="F111" s="21" t="str">
        <f>IF(ISERROR(E111/(E111+E110)*100),"",E111/(E111+E110)*100)</f>
        <v/>
      </c>
      <c r="G111" s="65"/>
      <c r="H111" s="55" t="str">
        <f>IF(ISERROR(G111/(G111+G134)*100),"",G111/(G111+G134)*100)</f>
        <v/>
      </c>
      <c r="I111" s="57"/>
    </row>
    <row r="112" spans="2:9" x14ac:dyDescent="0.25">
      <c r="B112" s="58"/>
      <c r="C112" s="60"/>
      <c r="D112" s="62"/>
      <c r="E112" s="19"/>
      <c r="F112" s="23" t="str">
        <f>IF(ISERROR(E112/(E112+E113)*100),"",E112/(E112+E113)*100)</f>
        <v/>
      </c>
      <c r="G112" s="64" t="str">
        <f t="shared" ref="G112" si="87">IF((E112+E113)=0,"",E112+E113)</f>
        <v/>
      </c>
      <c r="H112" s="54" t="str">
        <f>IF(ISERROR(G112/C112),"",G112/C112)</f>
        <v/>
      </c>
      <c r="I112" s="56"/>
    </row>
    <row r="113" spans="2:9" ht="15.75" thickBot="1" x14ac:dyDescent="0.3">
      <c r="B113" s="59"/>
      <c r="C113" s="61"/>
      <c r="D113" s="63"/>
      <c r="E113" s="16"/>
      <c r="F113" s="21" t="str">
        <f>IF(ISERROR(E113/(E113+E112)*100),"",E113/(E113+E112)*100)</f>
        <v/>
      </c>
      <c r="G113" s="65"/>
      <c r="H113" s="55" t="str">
        <f>IF(ISERROR(G113/(G113+G136)*100),"",G113/(G113+G136)*100)</f>
        <v/>
      </c>
      <c r="I113" s="57"/>
    </row>
    <row r="114" spans="2:9" x14ac:dyDescent="0.25">
      <c r="B114" s="58"/>
      <c r="C114" s="60"/>
      <c r="D114" s="62"/>
      <c r="E114" s="19"/>
      <c r="F114" s="23" t="str">
        <f>IF(ISERROR(E114/(E114+E115)*100),"",E114/(E114+E115)*100)</f>
        <v/>
      </c>
      <c r="G114" s="64" t="str">
        <f t="shared" ref="G114" si="88">IF((E114+E115)=0,"",E114+E115)</f>
        <v/>
      </c>
      <c r="H114" s="54" t="str">
        <f>IF(ISERROR(G114/C114),"",G114/C114)</f>
        <v/>
      </c>
      <c r="I114" s="56"/>
    </row>
    <row r="115" spans="2:9" ht="15.75" thickBot="1" x14ac:dyDescent="0.3">
      <c r="B115" s="59"/>
      <c r="C115" s="61"/>
      <c r="D115" s="63"/>
      <c r="E115" s="16"/>
      <c r="F115" s="21" t="str">
        <f>IF(ISERROR(E115/(E115+E114)*100),"",E115/(E115+E114)*100)</f>
        <v/>
      </c>
      <c r="G115" s="65"/>
      <c r="H115" s="55" t="str">
        <f>IF(ISERROR(G115/(G115+G138)*100),"",G115/(G115+G138)*100)</f>
        <v/>
      </c>
      <c r="I115" s="57"/>
    </row>
    <row r="116" spans="2:9" x14ac:dyDescent="0.25">
      <c r="B116" s="58"/>
      <c r="C116" s="60"/>
      <c r="D116" s="62"/>
      <c r="E116" s="19"/>
      <c r="F116" s="23" t="str">
        <f>IF(ISERROR(E116/(E116+E117)*100),"",E116/(E116+E117)*100)</f>
        <v/>
      </c>
      <c r="G116" s="64" t="str">
        <f t="shared" ref="G116" si="89">IF((E116+E117)=0,"",E116+E117)</f>
        <v/>
      </c>
      <c r="H116" s="54" t="str">
        <f>IF(ISERROR(G116/C116),"",G116/C116)</f>
        <v/>
      </c>
      <c r="I116" s="56"/>
    </row>
    <row r="117" spans="2:9" ht="15.75" thickBot="1" x14ac:dyDescent="0.3">
      <c r="B117" s="59"/>
      <c r="C117" s="61"/>
      <c r="D117" s="63"/>
      <c r="E117" s="16"/>
      <c r="F117" s="21" t="str">
        <f>IF(ISERROR(E117/(E117+E116)*100),"",E117/(E117+E116)*100)</f>
        <v/>
      </c>
      <c r="G117" s="65"/>
      <c r="H117" s="55" t="str">
        <f>IF(ISERROR(G117/(G117+G140)*100),"",G117/(G117+G140)*100)</f>
        <v/>
      </c>
      <c r="I117" s="57"/>
    </row>
  </sheetData>
  <sheetProtection selectLockedCells="1"/>
  <mergeCells count="321">
    <mergeCell ref="B16:B17"/>
    <mergeCell ref="C16:C17"/>
    <mergeCell ref="D32:D33"/>
    <mergeCell ref="I32:I33"/>
    <mergeCell ref="H20:H21"/>
    <mergeCell ref="H22:H23"/>
    <mergeCell ref="H26:H27"/>
    <mergeCell ref="H28:H29"/>
    <mergeCell ref="H32:H33"/>
    <mergeCell ref="D16:D17"/>
    <mergeCell ref="D18:D19"/>
    <mergeCell ref="C34:C35"/>
    <mergeCell ref="D34:D35"/>
    <mergeCell ref="G34:G35"/>
    <mergeCell ref="H34:H35"/>
    <mergeCell ref="I34:I35"/>
    <mergeCell ref="B30:B31"/>
    <mergeCell ref="C30:C31"/>
    <mergeCell ref="D30:D31"/>
    <mergeCell ref="G30:G31"/>
    <mergeCell ref="H30:H31"/>
    <mergeCell ref="I30:I31"/>
    <mergeCell ref="B102:B103"/>
    <mergeCell ref="C102:C103"/>
    <mergeCell ref="G102:G103"/>
    <mergeCell ref="H102:H103"/>
    <mergeCell ref="I102:I103"/>
    <mergeCell ref="B98:B99"/>
    <mergeCell ref="C98:C99"/>
    <mergeCell ref="D98:D99"/>
    <mergeCell ref="G98:G99"/>
    <mergeCell ref="H98:H99"/>
    <mergeCell ref="I98:I99"/>
    <mergeCell ref="B100:B101"/>
    <mergeCell ref="C100:C101"/>
    <mergeCell ref="D100:D101"/>
    <mergeCell ref="G100:G101"/>
    <mergeCell ref="H100:H101"/>
    <mergeCell ref="I100:I101"/>
    <mergeCell ref="B94:B95"/>
    <mergeCell ref="C94:C95"/>
    <mergeCell ref="D94:D95"/>
    <mergeCell ref="G94:G95"/>
    <mergeCell ref="H94:H95"/>
    <mergeCell ref="I94:I95"/>
    <mergeCell ref="B96:B97"/>
    <mergeCell ref="C96:C97"/>
    <mergeCell ref="D96:D97"/>
    <mergeCell ref="G96:G97"/>
    <mergeCell ref="H96:H97"/>
    <mergeCell ref="I96:I97"/>
    <mergeCell ref="B90:B91"/>
    <mergeCell ref="C90:C91"/>
    <mergeCell ref="D90:D91"/>
    <mergeCell ref="G90:G91"/>
    <mergeCell ref="H90:H91"/>
    <mergeCell ref="I90:I91"/>
    <mergeCell ref="B92:B93"/>
    <mergeCell ref="C92:C93"/>
    <mergeCell ref="D92:D93"/>
    <mergeCell ref="G92:G93"/>
    <mergeCell ref="H92:H93"/>
    <mergeCell ref="I92:I93"/>
    <mergeCell ref="B86:B87"/>
    <mergeCell ref="C86:C87"/>
    <mergeCell ref="D86:D87"/>
    <mergeCell ref="G86:G87"/>
    <mergeCell ref="H86:H87"/>
    <mergeCell ref="I86:I87"/>
    <mergeCell ref="B88:B89"/>
    <mergeCell ref="C88:C89"/>
    <mergeCell ref="D88:D89"/>
    <mergeCell ref="G88:G89"/>
    <mergeCell ref="H88:H89"/>
    <mergeCell ref="I88:I89"/>
    <mergeCell ref="B82:B83"/>
    <mergeCell ref="C82:C83"/>
    <mergeCell ref="D82:D83"/>
    <mergeCell ref="G82:G83"/>
    <mergeCell ref="H82:H83"/>
    <mergeCell ref="I82:I83"/>
    <mergeCell ref="B84:B85"/>
    <mergeCell ref="C84:C85"/>
    <mergeCell ref="D84:D85"/>
    <mergeCell ref="G84:G85"/>
    <mergeCell ref="H84:H85"/>
    <mergeCell ref="I84:I85"/>
    <mergeCell ref="B78:B79"/>
    <mergeCell ref="C78:C79"/>
    <mergeCell ref="D78:D79"/>
    <mergeCell ref="G78:G79"/>
    <mergeCell ref="H78:H79"/>
    <mergeCell ref="I78:I79"/>
    <mergeCell ref="B80:B81"/>
    <mergeCell ref="C80:C81"/>
    <mergeCell ref="D80:D81"/>
    <mergeCell ref="G80:G81"/>
    <mergeCell ref="H80:H81"/>
    <mergeCell ref="I80:I81"/>
    <mergeCell ref="I70:I71"/>
    <mergeCell ref="B72:B75"/>
    <mergeCell ref="C72:C75"/>
    <mergeCell ref="D72:D75"/>
    <mergeCell ref="G72:G75"/>
    <mergeCell ref="H72:H75"/>
    <mergeCell ref="I72:I75"/>
    <mergeCell ref="B76:B77"/>
    <mergeCell ref="C76:C77"/>
    <mergeCell ref="D76:D77"/>
    <mergeCell ref="G76:G77"/>
    <mergeCell ref="H76:H77"/>
    <mergeCell ref="I76:I77"/>
    <mergeCell ref="B70:B71"/>
    <mergeCell ref="C70:C71"/>
    <mergeCell ref="D70:D71"/>
    <mergeCell ref="G70:G71"/>
    <mergeCell ref="H70:H71"/>
    <mergeCell ref="H4:H5"/>
    <mergeCell ref="H6:H7"/>
    <mergeCell ref="B9:D9"/>
    <mergeCell ref="B14:B15"/>
    <mergeCell ref="C14:C15"/>
    <mergeCell ref="B11:B12"/>
    <mergeCell ref="C11:C12"/>
    <mergeCell ref="B13:I13"/>
    <mergeCell ref="H11:H12"/>
    <mergeCell ref="H14:H15"/>
    <mergeCell ref="I11:I12"/>
    <mergeCell ref="D11:D12"/>
    <mergeCell ref="D14:D15"/>
    <mergeCell ref="E11:E12"/>
    <mergeCell ref="I4:I7"/>
    <mergeCell ref="I14:I15"/>
    <mergeCell ref="D20:D21"/>
    <mergeCell ref="B18:B19"/>
    <mergeCell ref="C18:C19"/>
    <mergeCell ref="B20:B21"/>
    <mergeCell ref="C20:C21"/>
    <mergeCell ref="B22:B23"/>
    <mergeCell ref="C22:C23"/>
    <mergeCell ref="B26:B27"/>
    <mergeCell ref="C26:C27"/>
    <mergeCell ref="C36:C37"/>
    <mergeCell ref="B38:B39"/>
    <mergeCell ref="C38:C39"/>
    <mergeCell ref="C48:C49"/>
    <mergeCell ref="B40:B41"/>
    <mergeCell ref="C40:C41"/>
    <mergeCell ref="B42:B43"/>
    <mergeCell ref="C42:C43"/>
    <mergeCell ref="D22:D23"/>
    <mergeCell ref="D26:D27"/>
    <mergeCell ref="D28:D29"/>
    <mergeCell ref="B28:B29"/>
    <mergeCell ref="C28:C29"/>
    <mergeCell ref="B32:B33"/>
    <mergeCell ref="C32:C33"/>
    <mergeCell ref="B24:B25"/>
    <mergeCell ref="C24:C25"/>
    <mergeCell ref="D24:D25"/>
    <mergeCell ref="D36:D37"/>
    <mergeCell ref="D40:D41"/>
    <mergeCell ref="D42:D43"/>
    <mergeCell ref="D38:D39"/>
    <mergeCell ref="B36:B37"/>
    <mergeCell ref="B34:B35"/>
    <mergeCell ref="D52:D53"/>
    <mergeCell ref="D46:D47"/>
    <mergeCell ref="D50:D51"/>
    <mergeCell ref="B44:B45"/>
    <mergeCell ref="C44:C45"/>
    <mergeCell ref="B52:B53"/>
    <mergeCell ref="C52:C53"/>
    <mergeCell ref="B46:B47"/>
    <mergeCell ref="C46:C47"/>
    <mergeCell ref="B48:B49"/>
    <mergeCell ref="B50:B51"/>
    <mergeCell ref="C50:C51"/>
    <mergeCell ref="D44:D45"/>
    <mergeCell ref="D48:D49"/>
    <mergeCell ref="I16:I17"/>
    <mergeCell ref="I18:I19"/>
    <mergeCell ref="I20:I21"/>
    <mergeCell ref="I52:I53"/>
    <mergeCell ref="I40:I41"/>
    <mergeCell ref="I42:I43"/>
    <mergeCell ref="I44:I45"/>
    <mergeCell ref="I46:I47"/>
    <mergeCell ref="I48:I49"/>
    <mergeCell ref="I50:I51"/>
    <mergeCell ref="I22:I23"/>
    <mergeCell ref="I26:I27"/>
    <mergeCell ref="I28:I29"/>
    <mergeCell ref="H46:H47"/>
    <mergeCell ref="H48:H49"/>
    <mergeCell ref="H50:H51"/>
    <mergeCell ref="H36:H37"/>
    <mergeCell ref="H38:H39"/>
    <mergeCell ref="H40:H41"/>
    <mergeCell ref="G48:G49"/>
    <mergeCell ref="G50:G51"/>
    <mergeCell ref="I36:I37"/>
    <mergeCell ref="I38:I39"/>
    <mergeCell ref="G52:G53"/>
    <mergeCell ref="F11:F12"/>
    <mergeCell ref="G4:G7"/>
    <mergeCell ref="H52:H53"/>
    <mergeCell ref="G11:G12"/>
    <mergeCell ref="G14:G15"/>
    <mergeCell ref="G16:G17"/>
    <mergeCell ref="G18:G19"/>
    <mergeCell ref="G20:G21"/>
    <mergeCell ref="G22:G23"/>
    <mergeCell ref="G26:G27"/>
    <mergeCell ref="G28:G29"/>
    <mergeCell ref="G32:G33"/>
    <mergeCell ref="G36:G37"/>
    <mergeCell ref="G38:G39"/>
    <mergeCell ref="G40:G41"/>
    <mergeCell ref="G42:G43"/>
    <mergeCell ref="G44:G45"/>
    <mergeCell ref="H16:H17"/>
    <mergeCell ref="H18:H19"/>
    <mergeCell ref="G46:G47"/>
    <mergeCell ref="H42:H43"/>
    <mergeCell ref="H44:H45"/>
    <mergeCell ref="G24:G25"/>
    <mergeCell ref="B54:B55"/>
    <mergeCell ref="C54:C55"/>
    <mergeCell ref="D54:D55"/>
    <mergeCell ref="G54:G55"/>
    <mergeCell ref="H54:H55"/>
    <mergeCell ref="I54:I55"/>
    <mergeCell ref="B56:B57"/>
    <mergeCell ref="C56:C57"/>
    <mergeCell ref="D56:D57"/>
    <mergeCell ref="G56:G57"/>
    <mergeCell ref="H56:H57"/>
    <mergeCell ref="I56:I57"/>
    <mergeCell ref="B58:B59"/>
    <mergeCell ref="C58:C59"/>
    <mergeCell ref="D58:D59"/>
    <mergeCell ref="G58:G59"/>
    <mergeCell ref="H58:H59"/>
    <mergeCell ref="I58:I59"/>
    <mergeCell ref="B60:B61"/>
    <mergeCell ref="C60:C61"/>
    <mergeCell ref="D60:D61"/>
    <mergeCell ref="G60:G61"/>
    <mergeCell ref="H60:H61"/>
    <mergeCell ref="I60:I61"/>
    <mergeCell ref="I66:I67"/>
    <mergeCell ref="B68:B69"/>
    <mergeCell ref="C68:C69"/>
    <mergeCell ref="D68:D69"/>
    <mergeCell ref="G68:G69"/>
    <mergeCell ref="H68:H69"/>
    <mergeCell ref="I68:I69"/>
    <mergeCell ref="B62:B63"/>
    <mergeCell ref="C62:C63"/>
    <mergeCell ref="D62:D63"/>
    <mergeCell ref="G62:G63"/>
    <mergeCell ref="H62:H63"/>
    <mergeCell ref="I62:I63"/>
    <mergeCell ref="B64:B65"/>
    <mergeCell ref="C64:C65"/>
    <mergeCell ref="D64:D65"/>
    <mergeCell ref="G64:G65"/>
    <mergeCell ref="H64:H65"/>
    <mergeCell ref="I64:I65"/>
    <mergeCell ref="B66:B67"/>
    <mergeCell ref="C66:C67"/>
    <mergeCell ref="D66:D67"/>
    <mergeCell ref="G66:G67"/>
    <mergeCell ref="H66:H67"/>
    <mergeCell ref="B104:B105"/>
    <mergeCell ref="C104:C105"/>
    <mergeCell ref="G104:G105"/>
    <mergeCell ref="H104:H105"/>
    <mergeCell ref="I104:I105"/>
    <mergeCell ref="B106:B107"/>
    <mergeCell ref="C106:C107"/>
    <mergeCell ref="D106:D107"/>
    <mergeCell ref="G106:G107"/>
    <mergeCell ref="H106:H107"/>
    <mergeCell ref="I106:I107"/>
    <mergeCell ref="D104:D105"/>
    <mergeCell ref="D108:D109"/>
    <mergeCell ref="G108:G109"/>
    <mergeCell ref="H108:H109"/>
    <mergeCell ref="I108:I109"/>
    <mergeCell ref="B110:B111"/>
    <mergeCell ref="C110:C111"/>
    <mergeCell ref="D110:D111"/>
    <mergeCell ref="G110:G111"/>
    <mergeCell ref="H110:H111"/>
    <mergeCell ref="I110:I111"/>
    <mergeCell ref="K4:S4"/>
    <mergeCell ref="H24:H25"/>
    <mergeCell ref="I24:I25"/>
    <mergeCell ref="B116:B117"/>
    <mergeCell ref="C116:C117"/>
    <mergeCell ref="D116:D117"/>
    <mergeCell ref="G116:G117"/>
    <mergeCell ref="H116:H117"/>
    <mergeCell ref="I116:I117"/>
    <mergeCell ref="D102:D103"/>
    <mergeCell ref="B112:B113"/>
    <mergeCell ref="C112:C113"/>
    <mergeCell ref="D112:D113"/>
    <mergeCell ref="G112:G113"/>
    <mergeCell ref="H112:H113"/>
    <mergeCell ref="I112:I113"/>
    <mergeCell ref="B114:B115"/>
    <mergeCell ref="C114:C115"/>
    <mergeCell ref="D114:D115"/>
    <mergeCell ref="G114:G115"/>
    <mergeCell ref="H114:H115"/>
    <mergeCell ref="I114:I115"/>
    <mergeCell ref="B108:B109"/>
    <mergeCell ref="C108:C109"/>
  </mergeCells>
  <pageMargins left="0" right="0" top="0" bottom="0.74803149606299213" header="0.31496062992125984" footer="0.31496062992125984"/>
  <pageSetup paperSize="9" scale="6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"/>
  <sheetViews>
    <sheetView workbookViewId="0">
      <selection activeCell="L17" sqref="L17"/>
    </sheetView>
  </sheetViews>
  <sheetFormatPr baseColWidth="10" defaultColWidth="11.42578125" defaultRowHeight="15" x14ac:dyDescent="0.25"/>
  <sheetData/>
  <pageMargins left="0.7" right="0.7" top="0.75" bottom="0.75" header="0.3" footer="0.3"/>
  <pageSetup paperSize="9" scale="92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</vt:lpstr>
      <vt:lpstr>Kart 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Recording</dc:creator>
  <cp:keywords/>
  <dc:description/>
  <cp:lastModifiedBy>Ola Kringlen</cp:lastModifiedBy>
  <cp:revision/>
  <cp:lastPrinted>2024-02-26T18:02:06Z</cp:lastPrinted>
  <dcterms:created xsi:type="dcterms:W3CDTF">2014-06-15T17:45:02Z</dcterms:created>
  <dcterms:modified xsi:type="dcterms:W3CDTF">2024-02-26T18:02:23Z</dcterms:modified>
  <cp:category/>
  <cp:contentStatus/>
</cp:coreProperties>
</file>